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SCC\Sample_submission\"/>
    </mc:Choice>
  </mc:AlternateContent>
  <bookViews>
    <workbookView xWindow="0" yWindow="0" windowWidth="28800" windowHeight="14250" tabRatio="500"/>
  </bookViews>
  <sheets>
    <sheet name="Instructions" sheetId="1" r:id="rId1"/>
    <sheet name="Service Request Template" sheetId="2" r:id="rId2"/>
    <sheet name="Print out" sheetId="3" r:id="rId3"/>
    <sheet name="Service Request Example" sheetId="4" r:id="rId4"/>
  </sheets>
  <definedNames>
    <definedName name="allowed" localSheetId="3">'Service Request Example'!$T$4</definedName>
    <definedName name="allowed" localSheetId="1">'Service Request Template'!$T$4</definedName>
    <definedName name="allowed">#REF!</definedName>
    <definedName name="allowed1" localSheetId="3">'Service Request Example'!$T$4</definedName>
    <definedName name="allowed1" localSheetId="1">'Service Request Template'!$T$4</definedName>
    <definedName name="allowed1">#REF!</definedName>
    <definedName name="_xlnm.Print_Area" localSheetId="2">'Print out'!$A$1:$G$131</definedName>
    <definedName name="_xlnm.Print_Area" localSheetId="3">'Service Request Example'!$A$1:$N$185</definedName>
    <definedName name="_xlnm.Print_Area" localSheetId="1">'Service Request Template'!$A$1:$N$184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1" i="3" l="1"/>
  <c r="E131" i="3"/>
  <c r="D131" i="3"/>
  <c r="C131" i="3"/>
  <c r="B131" i="3"/>
  <c r="A131" i="3"/>
  <c r="F130" i="3"/>
  <c r="E130" i="3"/>
  <c r="D130" i="3"/>
  <c r="C130" i="3"/>
  <c r="B130" i="3"/>
  <c r="A130" i="3"/>
  <c r="F129" i="3"/>
  <c r="E129" i="3"/>
  <c r="D129" i="3"/>
  <c r="C129" i="3"/>
  <c r="B129" i="3"/>
  <c r="A129" i="3"/>
  <c r="F128" i="3"/>
  <c r="E128" i="3"/>
  <c r="D128" i="3"/>
  <c r="C128" i="3"/>
  <c r="B128" i="3"/>
  <c r="A128" i="3"/>
  <c r="F127" i="3"/>
  <c r="E127" i="3"/>
  <c r="D127" i="3"/>
  <c r="C127" i="3"/>
  <c r="B127" i="3"/>
  <c r="A127" i="3"/>
  <c r="F126" i="3"/>
  <c r="E126" i="3"/>
  <c r="D126" i="3"/>
  <c r="C126" i="3"/>
  <c r="B126" i="3"/>
  <c r="A126" i="3"/>
  <c r="F125" i="3"/>
  <c r="E125" i="3"/>
  <c r="D125" i="3"/>
  <c r="C125" i="3"/>
  <c r="B125" i="3"/>
  <c r="A125" i="3"/>
  <c r="F124" i="3"/>
  <c r="E124" i="3"/>
  <c r="D124" i="3"/>
  <c r="C124" i="3"/>
  <c r="B124" i="3"/>
  <c r="A124" i="3"/>
  <c r="F123" i="3"/>
  <c r="E123" i="3"/>
  <c r="D123" i="3"/>
  <c r="C123" i="3"/>
  <c r="B123" i="3"/>
  <c r="A123" i="3"/>
  <c r="F122" i="3"/>
  <c r="E122" i="3"/>
  <c r="D122" i="3"/>
  <c r="C122" i="3"/>
  <c r="B122" i="3"/>
  <c r="A122" i="3"/>
  <c r="F121" i="3"/>
  <c r="E121" i="3"/>
  <c r="D121" i="3"/>
  <c r="C121" i="3"/>
  <c r="B121" i="3"/>
  <c r="A121" i="3"/>
  <c r="F120" i="3"/>
  <c r="E120" i="3"/>
  <c r="D120" i="3"/>
  <c r="C120" i="3"/>
  <c r="B120" i="3"/>
  <c r="A120" i="3"/>
  <c r="F119" i="3"/>
  <c r="E119" i="3"/>
  <c r="D119" i="3"/>
  <c r="C119" i="3"/>
  <c r="B119" i="3"/>
  <c r="A119" i="3"/>
  <c r="F118" i="3"/>
  <c r="E118" i="3"/>
  <c r="D118" i="3"/>
  <c r="C118" i="3"/>
  <c r="B118" i="3"/>
  <c r="A118" i="3"/>
  <c r="F117" i="3"/>
  <c r="E117" i="3"/>
  <c r="D117" i="3"/>
  <c r="C117" i="3"/>
  <c r="B117" i="3"/>
  <c r="A117" i="3"/>
  <c r="F116" i="3"/>
  <c r="E116" i="3"/>
  <c r="D116" i="3"/>
  <c r="C116" i="3"/>
  <c r="B116" i="3"/>
  <c r="A116" i="3"/>
  <c r="F115" i="3"/>
  <c r="E115" i="3"/>
  <c r="D115" i="3"/>
  <c r="C115" i="3"/>
  <c r="B115" i="3"/>
  <c r="A115" i="3"/>
  <c r="F114" i="3"/>
  <c r="E114" i="3"/>
  <c r="D114" i="3"/>
  <c r="C114" i="3"/>
  <c r="B114" i="3"/>
  <c r="A114" i="3"/>
  <c r="F113" i="3"/>
  <c r="E113" i="3"/>
  <c r="D113" i="3"/>
  <c r="C113" i="3"/>
  <c r="B113" i="3"/>
  <c r="A113" i="3"/>
  <c r="F112" i="3"/>
  <c r="E112" i="3"/>
  <c r="D112" i="3"/>
  <c r="C112" i="3"/>
  <c r="B112" i="3"/>
  <c r="A112" i="3"/>
  <c r="F111" i="3"/>
  <c r="E111" i="3"/>
  <c r="D111" i="3"/>
  <c r="C111" i="3"/>
  <c r="B111" i="3"/>
  <c r="A111" i="3"/>
  <c r="F110" i="3"/>
  <c r="E110" i="3"/>
  <c r="D110" i="3"/>
  <c r="C110" i="3"/>
  <c r="B110" i="3"/>
  <c r="A110" i="3"/>
  <c r="F109" i="3"/>
  <c r="E109" i="3"/>
  <c r="D109" i="3"/>
  <c r="C109" i="3"/>
  <c r="B109" i="3"/>
  <c r="A109" i="3"/>
  <c r="F108" i="3"/>
  <c r="E108" i="3"/>
  <c r="D108" i="3"/>
  <c r="C108" i="3"/>
  <c r="B108" i="3"/>
  <c r="A108" i="3"/>
  <c r="F107" i="3"/>
  <c r="E107" i="3"/>
  <c r="D107" i="3"/>
  <c r="C107" i="3"/>
  <c r="B107" i="3"/>
  <c r="A107" i="3"/>
  <c r="E104" i="3"/>
  <c r="D104" i="3"/>
  <c r="C104" i="3"/>
  <c r="B104" i="3"/>
  <c r="A104" i="3"/>
  <c r="E103" i="3"/>
  <c r="D103" i="3"/>
  <c r="C103" i="3"/>
  <c r="B103" i="3"/>
  <c r="A103" i="3"/>
  <c r="E102" i="3"/>
  <c r="D102" i="3"/>
  <c r="C102" i="3"/>
  <c r="B102" i="3"/>
  <c r="A102" i="3"/>
  <c r="E101" i="3"/>
  <c r="D101" i="3"/>
  <c r="C101" i="3"/>
  <c r="B101" i="3"/>
  <c r="A101" i="3"/>
  <c r="E100" i="3"/>
  <c r="D100" i="3"/>
  <c r="C100" i="3"/>
  <c r="B100" i="3"/>
  <c r="A100" i="3"/>
  <c r="E99" i="3"/>
  <c r="D99" i="3"/>
  <c r="C99" i="3"/>
  <c r="B99" i="3"/>
  <c r="A99" i="3"/>
  <c r="E98" i="3"/>
  <c r="D98" i="3"/>
  <c r="C98" i="3"/>
  <c r="B98" i="3"/>
  <c r="A98" i="3"/>
  <c r="E97" i="3"/>
  <c r="D97" i="3"/>
  <c r="C97" i="3"/>
  <c r="B97" i="3"/>
  <c r="A97" i="3"/>
  <c r="E96" i="3"/>
  <c r="D96" i="3"/>
  <c r="C96" i="3"/>
  <c r="B96" i="3"/>
  <c r="A96" i="3"/>
  <c r="E95" i="3"/>
  <c r="D95" i="3"/>
  <c r="C95" i="3"/>
  <c r="B95" i="3"/>
  <c r="A95" i="3"/>
  <c r="E94" i="3"/>
  <c r="D94" i="3"/>
  <c r="C94" i="3"/>
  <c r="B94" i="3"/>
  <c r="A94" i="3"/>
  <c r="E93" i="3"/>
  <c r="D93" i="3"/>
  <c r="C93" i="3"/>
  <c r="B93" i="3"/>
  <c r="A93" i="3"/>
  <c r="E92" i="3"/>
  <c r="D92" i="3"/>
  <c r="C92" i="3"/>
  <c r="B92" i="3"/>
  <c r="A92" i="3"/>
  <c r="E91" i="3"/>
  <c r="D91" i="3"/>
  <c r="C91" i="3"/>
  <c r="B91" i="3"/>
  <c r="A91" i="3"/>
  <c r="E90" i="3"/>
  <c r="D90" i="3"/>
  <c r="C90" i="3"/>
  <c r="B90" i="3"/>
  <c r="A90" i="3"/>
  <c r="E89" i="3"/>
  <c r="D89" i="3"/>
  <c r="C89" i="3"/>
  <c r="B89" i="3"/>
  <c r="A89" i="3"/>
  <c r="E88" i="3"/>
  <c r="D88" i="3"/>
  <c r="C88" i="3"/>
  <c r="B88" i="3"/>
  <c r="A88" i="3"/>
  <c r="E87" i="3"/>
  <c r="D87" i="3"/>
  <c r="C87" i="3"/>
  <c r="B87" i="3"/>
  <c r="A87" i="3"/>
  <c r="E86" i="3"/>
  <c r="D86" i="3"/>
  <c r="C86" i="3"/>
  <c r="B86" i="3"/>
  <c r="A86" i="3"/>
  <c r="E85" i="3"/>
  <c r="D85" i="3"/>
  <c r="C85" i="3"/>
  <c r="B85" i="3"/>
  <c r="A85" i="3"/>
  <c r="E84" i="3"/>
  <c r="D84" i="3"/>
  <c r="C84" i="3"/>
  <c r="B84" i="3"/>
  <c r="A84" i="3"/>
  <c r="E83" i="3"/>
  <c r="D83" i="3"/>
  <c r="C83" i="3"/>
  <c r="B83" i="3"/>
  <c r="A83" i="3"/>
  <c r="E82" i="3"/>
  <c r="D82" i="3"/>
  <c r="C82" i="3"/>
  <c r="B82" i="3"/>
  <c r="A82" i="3"/>
  <c r="E81" i="3"/>
  <c r="D81" i="3"/>
  <c r="C81" i="3"/>
  <c r="B81" i="3"/>
  <c r="A81" i="3"/>
  <c r="E80" i="3"/>
  <c r="D80" i="3"/>
  <c r="C80" i="3"/>
  <c r="B80" i="3"/>
  <c r="A80" i="3"/>
  <c r="E79" i="3"/>
  <c r="D79" i="3"/>
  <c r="C79" i="3"/>
  <c r="B79" i="3"/>
  <c r="A79" i="3"/>
  <c r="E78" i="3"/>
  <c r="D78" i="3"/>
  <c r="C78" i="3"/>
  <c r="B78" i="3"/>
  <c r="A78" i="3"/>
  <c r="E77" i="3"/>
  <c r="D77" i="3"/>
  <c r="C77" i="3"/>
  <c r="B77" i="3"/>
  <c r="A77" i="3"/>
  <c r="E76" i="3"/>
  <c r="D76" i="3"/>
  <c r="C76" i="3"/>
  <c r="B76" i="3"/>
  <c r="A76" i="3"/>
  <c r="E75" i="3"/>
  <c r="D75" i="3"/>
  <c r="C75" i="3"/>
  <c r="B75" i="3"/>
  <c r="A75" i="3"/>
  <c r="E72" i="3"/>
  <c r="D72" i="3"/>
  <c r="C72" i="3"/>
  <c r="B72" i="3"/>
  <c r="A72" i="3"/>
  <c r="E71" i="3"/>
  <c r="D71" i="3"/>
  <c r="C71" i="3"/>
  <c r="B71" i="3"/>
  <c r="A71" i="3"/>
  <c r="E70" i="3"/>
  <c r="D70" i="3"/>
  <c r="C70" i="3"/>
  <c r="B70" i="3"/>
  <c r="A70" i="3"/>
  <c r="E69" i="3"/>
  <c r="D69" i="3"/>
  <c r="C69" i="3"/>
  <c r="B69" i="3"/>
  <c r="A69" i="3"/>
  <c r="E68" i="3"/>
  <c r="D68" i="3"/>
  <c r="C68" i="3"/>
  <c r="B68" i="3"/>
  <c r="A68" i="3"/>
  <c r="E67" i="3"/>
  <c r="D67" i="3"/>
  <c r="C67" i="3"/>
  <c r="B67" i="3"/>
  <c r="A67" i="3"/>
  <c r="E66" i="3"/>
  <c r="D66" i="3"/>
  <c r="C66" i="3"/>
  <c r="B66" i="3"/>
  <c r="A66" i="3"/>
  <c r="E65" i="3"/>
  <c r="D65" i="3"/>
  <c r="C65" i="3"/>
  <c r="B65" i="3"/>
  <c r="A65" i="3"/>
  <c r="E64" i="3"/>
  <c r="D64" i="3"/>
  <c r="C64" i="3"/>
  <c r="B64" i="3"/>
  <c r="A64" i="3"/>
  <c r="E63" i="3"/>
  <c r="D63" i="3"/>
  <c r="C63" i="3"/>
  <c r="B63" i="3"/>
  <c r="A63" i="3"/>
  <c r="E62" i="3"/>
  <c r="D62" i="3"/>
  <c r="C62" i="3"/>
  <c r="B62" i="3"/>
  <c r="A62" i="3"/>
  <c r="E61" i="3"/>
  <c r="D61" i="3"/>
  <c r="C61" i="3"/>
  <c r="B61" i="3"/>
  <c r="A61" i="3"/>
  <c r="E60" i="3"/>
  <c r="D60" i="3"/>
  <c r="C60" i="3"/>
  <c r="B60" i="3"/>
  <c r="A60" i="3"/>
  <c r="E59" i="3"/>
  <c r="D59" i="3"/>
  <c r="C59" i="3"/>
  <c r="B59" i="3"/>
  <c r="A59" i="3"/>
  <c r="E58" i="3"/>
  <c r="D58" i="3"/>
  <c r="C58" i="3"/>
  <c r="B58" i="3"/>
  <c r="A58" i="3"/>
  <c r="E57" i="3"/>
  <c r="D57" i="3"/>
  <c r="C57" i="3"/>
  <c r="B57" i="3"/>
  <c r="A57" i="3"/>
  <c r="E56" i="3"/>
  <c r="D56" i="3"/>
  <c r="C56" i="3"/>
  <c r="B56" i="3"/>
  <c r="A56" i="3"/>
  <c r="E55" i="3"/>
  <c r="D55" i="3"/>
  <c r="C55" i="3"/>
  <c r="B55" i="3"/>
  <c r="A55" i="3"/>
  <c r="E54" i="3"/>
  <c r="D54" i="3"/>
  <c r="C54" i="3"/>
  <c r="B54" i="3"/>
  <c r="A54" i="3"/>
  <c r="E53" i="3"/>
  <c r="D53" i="3"/>
  <c r="C53" i="3"/>
  <c r="B53" i="3"/>
  <c r="A53" i="3"/>
  <c r="E52" i="3"/>
  <c r="D52" i="3"/>
  <c r="C52" i="3"/>
  <c r="B52" i="3"/>
  <c r="A52" i="3"/>
  <c r="E51" i="3"/>
  <c r="D51" i="3"/>
  <c r="C51" i="3"/>
  <c r="B51" i="3"/>
  <c r="A51" i="3"/>
  <c r="E50" i="3"/>
  <c r="D50" i="3"/>
  <c r="C50" i="3"/>
  <c r="B50" i="3"/>
  <c r="A50" i="3"/>
  <c r="E49" i="3"/>
  <c r="D49" i="3"/>
  <c r="C49" i="3"/>
  <c r="B49" i="3"/>
  <c r="A49" i="3"/>
  <c r="E48" i="3"/>
  <c r="D48" i="3"/>
  <c r="C48" i="3"/>
  <c r="B48" i="3"/>
  <c r="A48" i="3"/>
  <c r="E47" i="3"/>
  <c r="D47" i="3"/>
  <c r="C47" i="3"/>
  <c r="B47" i="3"/>
  <c r="A47" i="3"/>
  <c r="E46" i="3"/>
  <c r="D46" i="3"/>
  <c r="C46" i="3"/>
  <c r="B46" i="3"/>
  <c r="A46" i="3"/>
  <c r="E45" i="3"/>
  <c r="D45" i="3"/>
  <c r="C45" i="3"/>
  <c r="B45" i="3"/>
  <c r="A45" i="3"/>
  <c r="E44" i="3"/>
  <c r="D44" i="3"/>
  <c r="C44" i="3"/>
  <c r="B44" i="3"/>
  <c r="A44" i="3"/>
  <c r="E43" i="3"/>
  <c r="D43" i="3"/>
  <c r="C43" i="3"/>
  <c r="B43" i="3"/>
  <c r="A43" i="3"/>
  <c r="F40" i="3"/>
  <c r="E40" i="3"/>
  <c r="D40" i="3"/>
  <c r="C40" i="3"/>
  <c r="B40" i="3"/>
  <c r="A40" i="3"/>
  <c r="F39" i="3"/>
  <c r="E39" i="3"/>
  <c r="D39" i="3"/>
  <c r="C39" i="3"/>
  <c r="B39" i="3"/>
  <c r="A39" i="3"/>
  <c r="F38" i="3"/>
  <c r="E38" i="3"/>
  <c r="D38" i="3"/>
  <c r="C38" i="3"/>
  <c r="B38" i="3"/>
  <c r="A38" i="3"/>
  <c r="F37" i="3"/>
  <c r="E37" i="3"/>
  <c r="D37" i="3"/>
  <c r="C37" i="3"/>
  <c r="B37" i="3"/>
  <c r="A37" i="3"/>
  <c r="F36" i="3"/>
  <c r="E36" i="3"/>
  <c r="D36" i="3"/>
  <c r="C36" i="3"/>
  <c r="B36" i="3"/>
  <c r="A36" i="3"/>
  <c r="F35" i="3"/>
  <c r="E35" i="3"/>
  <c r="D35" i="3"/>
  <c r="C35" i="3"/>
  <c r="B35" i="3"/>
  <c r="A35" i="3"/>
  <c r="F34" i="3"/>
  <c r="E34" i="3"/>
  <c r="D34" i="3"/>
  <c r="C34" i="3"/>
  <c r="B34" i="3"/>
  <c r="A34" i="3"/>
  <c r="F33" i="3"/>
  <c r="E33" i="3"/>
  <c r="D33" i="3"/>
  <c r="C33" i="3"/>
  <c r="B33" i="3"/>
  <c r="A33" i="3"/>
  <c r="F32" i="3"/>
  <c r="E32" i="3"/>
  <c r="D32" i="3"/>
  <c r="C32" i="3"/>
  <c r="B32" i="3"/>
  <c r="A32" i="3"/>
  <c r="F31" i="3"/>
  <c r="E31" i="3"/>
  <c r="D31" i="3"/>
  <c r="C31" i="3"/>
  <c r="B31" i="3"/>
  <c r="A31" i="3"/>
  <c r="F30" i="3"/>
  <c r="E30" i="3"/>
  <c r="D30" i="3"/>
  <c r="C30" i="3"/>
  <c r="B30" i="3"/>
  <c r="A30" i="3"/>
  <c r="F29" i="3"/>
  <c r="E29" i="3"/>
  <c r="D29" i="3"/>
  <c r="C29" i="3"/>
  <c r="B29" i="3"/>
  <c r="A29" i="3"/>
  <c r="F28" i="3"/>
  <c r="E28" i="3"/>
  <c r="D28" i="3"/>
  <c r="C28" i="3"/>
  <c r="B28" i="3"/>
  <c r="A28" i="3"/>
  <c r="F27" i="3"/>
  <c r="E27" i="3"/>
  <c r="D27" i="3"/>
  <c r="C27" i="3"/>
  <c r="B27" i="3"/>
  <c r="A27" i="3"/>
  <c r="F26" i="3"/>
  <c r="E26" i="3"/>
  <c r="D26" i="3"/>
  <c r="C26" i="3"/>
  <c r="B26" i="3"/>
  <c r="A26" i="3"/>
  <c r="F25" i="3"/>
  <c r="E25" i="3"/>
  <c r="D25" i="3"/>
  <c r="C25" i="3"/>
  <c r="B25" i="3"/>
  <c r="A25" i="3"/>
  <c r="F24" i="3"/>
  <c r="E24" i="3"/>
  <c r="D24" i="3"/>
  <c r="C24" i="3"/>
  <c r="B24" i="3"/>
  <c r="A24" i="3"/>
  <c r="F23" i="3"/>
  <c r="E23" i="3"/>
  <c r="D23" i="3"/>
  <c r="C23" i="3"/>
  <c r="B23" i="3"/>
  <c r="A23" i="3"/>
  <c r="F22" i="3"/>
  <c r="E22" i="3"/>
  <c r="D22" i="3"/>
  <c r="C22" i="3"/>
  <c r="B22" i="3"/>
  <c r="A22" i="3"/>
  <c r="F21" i="3"/>
  <c r="E21" i="3"/>
  <c r="D21" i="3"/>
  <c r="C21" i="3"/>
  <c r="B21" i="3"/>
  <c r="A21" i="3"/>
  <c r="F20" i="3"/>
  <c r="E20" i="3"/>
  <c r="D20" i="3"/>
  <c r="C20" i="3"/>
  <c r="B20" i="3"/>
  <c r="A20" i="3"/>
  <c r="F19" i="3"/>
  <c r="E19" i="3"/>
  <c r="D19" i="3"/>
  <c r="C19" i="3"/>
  <c r="B19" i="3"/>
  <c r="A19" i="3"/>
  <c r="F18" i="3"/>
  <c r="E18" i="3"/>
  <c r="D18" i="3"/>
  <c r="C18" i="3"/>
  <c r="B18" i="3"/>
  <c r="A18" i="3"/>
  <c r="F17" i="3"/>
  <c r="E17" i="3"/>
  <c r="D17" i="3"/>
  <c r="C17" i="3"/>
  <c r="B17" i="3"/>
  <c r="A17" i="3"/>
  <c r="F16" i="3"/>
  <c r="E16" i="3"/>
  <c r="D16" i="3"/>
  <c r="C16" i="3"/>
  <c r="B16" i="3"/>
  <c r="A16" i="3"/>
  <c r="F15" i="3"/>
  <c r="E15" i="3"/>
  <c r="D15" i="3"/>
  <c r="C15" i="3"/>
  <c r="B15" i="3"/>
  <c r="A15" i="3"/>
  <c r="F14" i="3"/>
  <c r="E14" i="3"/>
  <c r="D14" i="3"/>
  <c r="C14" i="3"/>
  <c r="B14" i="3"/>
  <c r="A14" i="3"/>
  <c r="F13" i="3"/>
  <c r="E13" i="3"/>
  <c r="D13" i="3"/>
  <c r="C13" i="3"/>
  <c r="B13" i="3"/>
  <c r="A13" i="3"/>
  <c r="F12" i="3"/>
  <c r="E12" i="3"/>
  <c r="D12" i="3"/>
  <c r="C12" i="3"/>
  <c r="B12" i="3"/>
  <c r="A12" i="3"/>
  <c r="F11" i="3"/>
  <c r="E11" i="3"/>
  <c r="D11" i="3"/>
  <c r="C11" i="3"/>
  <c r="B11" i="3"/>
  <c r="A11" i="3"/>
  <c r="A8" i="3"/>
  <c r="B5" i="3"/>
  <c r="A5" i="3"/>
  <c r="F2" i="3"/>
  <c r="B2" i="3"/>
  <c r="A2" i="3"/>
</calcChain>
</file>

<file path=xl/sharedStrings.xml><?xml version="1.0" encoding="utf-8"?>
<sst xmlns="http://schemas.openxmlformats.org/spreadsheetml/2006/main" count="309" uniqueCount="146">
  <si>
    <t>Sample Submission Form Instructions</t>
  </si>
  <si>
    <t>1) Please fill out sample details in the “Service Request Template” tab below.</t>
  </si>
  <si>
    <t xml:space="preserve">2) Save the file with the current date in the file name. </t>
  </si>
  <si>
    <t xml:space="preserve">4) Print out the "Print out" sheet. </t>
  </si>
  <si>
    <t>5) Include an updated paper copy of the submission form when delivering samples.</t>
  </si>
  <si>
    <t>Reserved for staff use only</t>
  </si>
  <si>
    <t>PROJECT ID</t>
  </si>
  <si>
    <t>Work package</t>
  </si>
  <si>
    <t>Date (DD.MM.YYYY)</t>
  </si>
  <si>
    <t>Protocol</t>
  </si>
  <si>
    <t>0123456789abcdefghijklmnopqrstuvwxyzABCDEFGHIJKLMNOPQRSTUVWXYZ_</t>
  </si>
  <si>
    <t>To Fill by submitter</t>
  </si>
  <si>
    <r>
      <rPr>
        <b/>
        <sz val="12"/>
        <color rgb="FF000000"/>
        <rFont val="Calibri"/>
        <family val="2"/>
        <charset val="1"/>
      </rPr>
      <t xml:space="preserve">Principal Investigator </t>
    </r>
    <r>
      <rPr>
        <sz val="12"/>
        <color rgb="FF000000"/>
        <rFont val="Calibri"/>
        <family val="2"/>
        <charset val="1"/>
      </rPr>
      <t>Name, Surname</t>
    </r>
  </si>
  <si>
    <t>PI Email</t>
  </si>
  <si>
    <t xml:space="preserve">Department </t>
  </si>
  <si>
    <r>
      <rPr>
        <b/>
        <sz val="12"/>
        <color rgb="FF000000"/>
        <rFont val="Calibri"/>
        <family val="2"/>
        <charset val="1"/>
      </rPr>
      <t xml:space="preserve">User </t>
    </r>
    <r>
      <rPr>
        <sz val="12"/>
        <color rgb="FF000000"/>
        <rFont val="Calibri"/>
        <family val="2"/>
        <charset val="1"/>
      </rPr>
      <t>Name, Surname</t>
    </r>
  </si>
  <si>
    <t>User Email</t>
  </si>
  <si>
    <t>Project Title</t>
  </si>
  <si>
    <t xml:space="preserve">Fill below information related to the samples to be sequenced. Hover the mouse over the header for more information. </t>
  </si>
  <si>
    <t>Condition name</t>
  </si>
  <si>
    <t>Cell pool</t>
  </si>
  <si>
    <t xml:space="preserve">Ratio </t>
  </si>
  <si>
    <t>Cell pool concentration
(cells/µL)</t>
  </si>
  <si>
    <t>Volume (µL)</t>
  </si>
  <si>
    <t>Cell count</t>
  </si>
  <si>
    <t>Target cell number 
(max 30,000)</t>
  </si>
  <si>
    <t>Target reads per cell</t>
  </si>
  <si>
    <t>Target reads per sample</t>
  </si>
  <si>
    <t>CMO/HTO used 
(if any)</t>
  </si>
  <si>
    <t>Species</t>
  </si>
  <si>
    <t>Sample type</t>
  </si>
  <si>
    <t>Cell type</t>
  </si>
  <si>
    <t>Description</t>
  </si>
  <si>
    <t xml:space="preserve">If you have used features in your experiment, either you or the project manager, should list them below. </t>
  </si>
  <si>
    <r>
      <rPr>
        <sz val="12"/>
        <color rgb="FF000000"/>
        <rFont val="Calibri"/>
        <family val="2"/>
        <charset val="1"/>
      </rPr>
      <t xml:space="preserve">
This includes Hashtags (HTO). Antibodies (ADT), or Cell Multiplexing Oligos (CMOs). </t>
    </r>
    <r>
      <rPr>
        <sz val="12"/>
        <color rgb="FFFF0000"/>
        <rFont val="Calibri (Body)"/>
        <charset val="1"/>
      </rPr>
      <t>Make sure no IDs or sequences are redundant.</t>
    </r>
  </si>
  <si>
    <r>
      <rPr>
        <sz val="12"/>
        <color rgb="FF000000"/>
        <rFont val="Calibri"/>
        <family val="2"/>
        <charset val="1"/>
      </rPr>
      <t xml:space="preserve">Check the template for an example of features table. </t>
    </r>
    <r>
      <rPr>
        <sz val="12"/>
        <color rgb="FFFF0000"/>
        <rFont val="Calibri"/>
        <family val="2"/>
        <charset val="1"/>
      </rPr>
      <t>Sequence is mandatory</t>
    </r>
  </si>
  <si>
    <t>If you have used HTOs or ADTs from Biolegend (TotalSeq-A, TotalSeq-B, TotalSeq-C, TotalSeq-D, TotalSeq Cocktails) you can use the “Barcode-Lookup” Tool.</t>
  </si>
  <si>
    <t>Barcode-Lookup Tool</t>
  </si>
  <si>
    <t xml:space="preserve">Select the HTOs or ADTs you have used and click on "Export only selected items in Cell Ranger Format". You will get a csv file with all the information, which you can then paste here. </t>
  </si>
  <si>
    <t>Feature ID</t>
  </si>
  <si>
    <t>Feature Name</t>
  </si>
  <si>
    <t>Read</t>
  </si>
  <si>
    <t>Pattern</t>
  </si>
  <si>
    <t>Feature Sequence</t>
  </si>
  <si>
    <t>Feature type</t>
  </si>
  <si>
    <t xml:space="preserve">Target cell number </t>
  </si>
  <si>
    <t>CMO/HTO used (if any)</t>
  </si>
  <si>
    <t>Sequencing Kit</t>
  </si>
  <si>
    <t>WT_1</t>
  </si>
  <si>
    <t>60</t>
  </si>
  <si>
    <t>Hashtag1</t>
  </si>
  <si>
    <t>Human</t>
  </si>
  <si>
    <t>Cells</t>
  </si>
  <si>
    <t>MCF7</t>
  </si>
  <si>
    <t>Wildtype 1</t>
  </si>
  <si>
    <t>WT_2</t>
  </si>
  <si>
    <t>Hashtag2</t>
  </si>
  <si>
    <t>Wildtype 2</t>
  </si>
  <si>
    <t>Treatment_1</t>
  </si>
  <si>
    <t>40</t>
  </si>
  <si>
    <t>Hashtag3</t>
  </si>
  <si>
    <t>Treatment 1</t>
  </si>
  <si>
    <t>Treatment_2</t>
  </si>
  <si>
    <t>Hashtag4</t>
  </si>
  <si>
    <t>Treatment 2</t>
  </si>
  <si>
    <t>TP_2h</t>
  </si>
  <si>
    <t>50</t>
  </si>
  <si>
    <t>CMO308</t>
  </si>
  <si>
    <t>Rat</t>
  </si>
  <si>
    <t>Nuclei</t>
  </si>
  <si>
    <t>kidney</t>
  </si>
  <si>
    <t>Timepoint 2h</t>
  </si>
  <si>
    <t>TP_4h</t>
  </si>
  <si>
    <t>CMO309</t>
  </si>
  <si>
    <t>Timepoint 4h</t>
  </si>
  <si>
    <t>TP_6h</t>
  </si>
  <si>
    <t>33</t>
  </si>
  <si>
    <t>CMO310</t>
  </si>
  <si>
    <t>Timepoint 6h</t>
  </si>
  <si>
    <t>TP_8h</t>
  </si>
  <si>
    <t>CMO311</t>
  </si>
  <si>
    <t>Timepoint 8h</t>
  </si>
  <si>
    <t>TP_10h</t>
  </si>
  <si>
    <t>CMO312</t>
  </si>
  <si>
    <t>Timepoint 10h</t>
  </si>
  <si>
    <t>Aorta_T_cells_1</t>
  </si>
  <si>
    <t>20</t>
  </si>
  <si>
    <t>CMO301</t>
  </si>
  <si>
    <t>Mouse</t>
  </si>
  <si>
    <t>Aorta T-cells</t>
  </si>
  <si>
    <t>Aorta T-cells 1</t>
  </si>
  <si>
    <t>Aorta_T_cells_2</t>
  </si>
  <si>
    <t>CMO302</t>
  </si>
  <si>
    <t>Aorta T-cells 2</t>
  </si>
  <si>
    <t>Aorta_T_cells_3</t>
  </si>
  <si>
    <t>CMO303</t>
  </si>
  <si>
    <t>Aorta T-cells 3</t>
  </si>
  <si>
    <t>Aorta_B_cells_1</t>
  </si>
  <si>
    <t>CMO304</t>
  </si>
  <si>
    <t>Aorta B-cells</t>
  </si>
  <si>
    <t>Aorta B-cells 1</t>
  </si>
  <si>
    <t>Aorta_B_cells_2</t>
  </si>
  <si>
    <t>CMO305</t>
  </si>
  <si>
    <t>Aorta B-cells 2</t>
  </si>
  <si>
    <t>Aorta_B_cells_3</t>
  </si>
  <si>
    <t>CMO306</t>
  </si>
  <si>
    <t>Aorta B-cells 3</t>
  </si>
  <si>
    <t>If you have used HTOs or ADTs from Biolegend (TotalSeq-A, TotalSeq-B, TotalSeq-C, TotalSeq-D, TotalSeq Cocktails) you can use the "Barcode Look-Up" Tool.
https://www.biolegend.com/en-us/totalseq/barcode-lookup</t>
  </si>
  <si>
    <t>ID</t>
  </si>
  <si>
    <t>Name</t>
  </si>
  <si>
    <t>Sequence</t>
  </si>
  <si>
    <t>Hashtag1_TotalA</t>
  </si>
  <si>
    <t>R2</t>
  </si>
  <si>
    <t>^(BC)</t>
  </si>
  <si>
    <t>ACCCACCAGTAAGAC</t>
  </si>
  <si>
    <t>Antibody Capture</t>
  </si>
  <si>
    <t>Hashtag2_TotalA</t>
  </si>
  <si>
    <t>GGTCGAGAGCATTCA</t>
  </si>
  <si>
    <t>Hashtag3_TotalA</t>
  </si>
  <si>
    <t>CTTGCCGCATGTCAT</t>
  </si>
  <si>
    <t>Hashtag4_TotalA</t>
  </si>
  <si>
    <t>AAAGCATTCTTCACG</t>
  </si>
  <si>
    <t>Ly6G</t>
  </si>
  <si>
    <t>Ly6G_TotalA</t>
  </si>
  <si>
    <t>ACATTGACGCAACTA</t>
  </si>
  <si>
    <t>CD11b</t>
  </si>
  <si>
    <t>CD11b_TotalA</t>
  </si>
  <si>
    <t>TGAAGGCTCATTTGT</t>
  </si>
  <si>
    <t>CD62L</t>
  </si>
  <si>
    <t>CD62L_TotalA</t>
  </si>
  <si>
    <t>TGGGCCTAAGTCATC</t>
  </si>
  <si>
    <t>IAIE</t>
  </si>
  <si>
    <t>IAIE_TotalA</t>
  </si>
  <si>
    <t>GGTCACCAGTATGAT</t>
  </si>
  <si>
    <t>ICAM1</t>
  </si>
  <si>
    <t>ICAM1_TotalA</t>
  </si>
  <si>
    <t>ATAACCGACACAGTG</t>
  </si>
  <si>
    <t>CMO307</t>
  </si>
  <si>
    <t>AAGCTCGTTGGAAGA</t>
  </si>
  <si>
    <t>Multiplexing Capture</t>
  </si>
  <si>
    <t>CGGATTCCACATCAT</t>
  </si>
  <si>
    <t>GTTGATCTATAACAG</t>
  </si>
  <si>
    <t>GCAGGAGGTATCAAT</t>
  </si>
  <si>
    <t>GAATCGTGATTCTTC</t>
  </si>
  <si>
    <t>ACATGGTCAACGCTG</t>
  </si>
  <si>
    <r>
      <t xml:space="preserve">3) Submit an electronic copy of the submission form to </t>
    </r>
    <r>
      <rPr>
        <u/>
        <sz val="16"/>
        <color theme="4"/>
        <rFont val="Calibri"/>
        <family val="2"/>
      </rPr>
      <t>cu_sysmed_order@uni-wuerzburg.de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</si>
</sst>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"/>
    <numFmt numFmtId="165" formatCode="h:mm"/>
  </numFmts>
  <fonts count="14">
    <font>
      <sz val="12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i/>
      <sz val="12"/>
      <color rgb="FF7F7F7F"/>
      <name val="Calibri"/>
      <family val="2"/>
      <charset val="1"/>
    </font>
    <font>
      <sz val="12"/>
      <color rgb="FF000000"/>
      <name val="Ubuntu"/>
      <charset val="1"/>
    </font>
    <font>
      <sz val="12"/>
      <color rgb="FFE7E6E6"/>
      <name val="Calibri"/>
      <family val="2"/>
      <charset val="1"/>
    </font>
    <font>
      <u/>
      <sz val="12"/>
      <color rgb="FF0563C1"/>
      <name val="Calibri"/>
      <family val="2"/>
      <charset val="1"/>
    </font>
    <font>
      <sz val="12"/>
      <name val="Calibri"/>
      <family val="2"/>
      <charset val="1"/>
    </font>
    <font>
      <sz val="12"/>
      <color rgb="FFFF0000"/>
      <name val="Calibri (Body)"/>
      <charset val="1"/>
    </font>
    <font>
      <sz val="12"/>
      <color rgb="FFFF0000"/>
      <name val="Calibri"/>
      <family val="2"/>
      <charset val="1"/>
    </font>
    <font>
      <sz val="10"/>
      <color rgb="FF000000"/>
      <name val="Arial Unicode MS"/>
      <charset val="1"/>
    </font>
    <font>
      <sz val="16"/>
      <name val="Calibri"/>
      <family val="2"/>
      <charset val="1"/>
    </font>
    <font>
      <u/>
      <sz val="16"/>
      <color theme="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DD9C3"/>
        <bgColor rgb="FFD9D9D9"/>
      </patternFill>
    </fill>
    <fill>
      <patternFill patternType="solid">
        <fgColor rgb="FF9DC3E6"/>
        <bgColor rgb="FFCCCCCC"/>
      </patternFill>
    </fill>
    <fill>
      <patternFill patternType="solid">
        <fgColor rgb="FFD9D9D9"/>
        <bgColor rgb="FFDDD9C3"/>
      </patternFill>
    </fill>
    <fill>
      <patternFill patternType="solid">
        <fgColor rgb="FFEEEEEE"/>
        <bgColor rgb="FFE7E6E6"/>
      </patternFill>
    </fill>
    <fill>
      <patternFill patternType="solid">
        <fgColor rgb="FFCCCCCC"/>
        <bgColor rgb="FFD9D9D9"/>
      </patternFill>
    </fill>
    <fill>
      <patternFill patternType="solid">
        <fgColor rgb="FFDDD9C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7" fillId="0" borderId="0" applyBorder="0" applyProtection="0"/>
    <xf numFmtId="0" fontId="4" fillId="0" borderId="0" applyBorder="0" applyProtection="0"/>
  </cellStyleXfs>
  <cellXfs count="61">
    <xf numFmtId="0" fontId="0" fillId="0" borderId="0" xfId="0"/>
    <xf numFmtId="0" fontId="0" fillId="0" borderId="3" xfId="0" applyBorder="1"/>
    <xf numFmtId="0" fontId="3" fillId="4" borderId="1" xfId="2" applyFont="1" applyFill="1" applyBorder="1" applyAlignment="1" applyProtection="1">
      <alignment horizontal="left" vertical="center"/>
    </xf>
    <xf numFmtId="0" fontId="3" fillId="4" borderId="0" xfId="2" applyFont="1" applyFill="1" applyBorder="1" applyAlignment="1" applyProtection="1">
      <alignment horizontal="left"/>
    </xf>
    <xf numFmtId="0" fontId="0" fillId="0" borderId="3" xfId="0" applyFont="1" applyBorder="1"/>
    <xf numFmtId="0" fontId="0" fillId="0" borderId="3" xfId="0" applyFont="1" applyBorder="1" applyAlignment="1"/>
    <xf numFmtId="1" fontId="0" fillId="0" borderId="3" xfId="0" applyNumberFormat="1" applyFont="1" applyBorder="1"/>
    <xf numFmtId="0" fontId="3" fillId="4" borderId="1" xfId="2" applyFont="1" applyFill="1" applyBorder="1" applyAlignment="1" applyProtection="1">
      <alignment horizontal="left"/>
    </xf>
    <xf numFmtId="0" fontId="2" fillId="2" borderId="0" xfId="0" applyFont="1" applyFill="1" applyBorder="1" applyAlignment="1">
      <alignment horizontal="left" vertical="center"/>
    </xf>
    <xf numFmtId="0" fontId="1" fillId="0" borderId="0" xfId="0" applyFont="1"/>
    <xf numFmtId="0" fontId="0" fillId="0" borderId="0" xfId="0" applyAlignment="1">
      <alignment horizontal="left"/>
    </xf>
    <xf numFmtId="0" fontId="0" fillId="3" borderId="1" xfId="0" applyFont="1" applyFill="1" applyBorder="1"/>
    <xf numFmtId="0" fontId="3" fillId="4" borderId="2" xfId="2" applyFont="1" applyFill="1" applyBorder="1" applyAlignment="1" applyProtection="1">
      <alignment horizontal="left"/>
    </xf>
    <xf numFmtId="0" fontId="4" fillId="0" borderId="0" xfId="2" applyBorder="1" applyProtection="1"/>
    <xf numFmtId="0" fontId="0" fillId="0" borderId="3" xfId="0" applyBorder="1"/>
    <xf numFmtId="1" fontId="0" fillId="0" borderId="3" xfId="0" applyNumberFormat="1" applyBorder="1"/>
    <xf numFmtId="49" fontId="0" fillId="0" borderId="3" xfId="0" applyNumberFormat="1" applyBorder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3" fillId="0" borderId="3" xfId="2" applyFont="1" applyBorder="1" applyAlignment="1" applyProtection="1">
      <alignment horizontal="left"/>
    </xf>
    <xf numFmtId="0" fontId="0" fillId="0" borderId="3" xfId="0" applyFont="1" applyBorder="1"/>
    <xf numFmtId="0" fontId="0" fillId="0" borderId="0" xfId="0" applyBorder="1"/>
    <xf numFmtId="0" fontId="7" fillId="0" borderId="3" xfId="1" applyFont="1" applyBorder="1" applyProtection="1"/>
    <xf numFmtId="0" fontId="7" fillId="0" borderId="0" xfId="1" applyBorder="1" applyAlignment="1" applyProtection="1"/>
    <xf numFmtId="0" fontId="3" fillId="0" borderId="0" xfId="0" applyFont="1"/>
    <xf numFmtId="0" fontId="0" fillId="3" borderId="4" xfId="2" applyFont="1" applyFill="1" applyBorder="1" applyAlignment="1" applyProtection="1">
      <alignment horizontal="left"/>
    </xf>
    <xf numFmtId="0" fontId="3" fillId="4" borderId="2" xfId="2" applyFont="1" applyFill="1" applyBorder="1" applyAlignment="1" applyProtection="1">
      <alignment horizontal="left" vertical="center"/>
    </xf>
    <xf numFmtId="0" fontId="3" fillId="4" borderId="2" xfId="2" applyFont="1" applyFill="1" applyBorder="1" applyAlignment="1" applyProtection="1">
      <alignment horizontal="left" vertical="center" wrapText="1"/>
    </xf>
    <xf numFmtId="49" fontId="0" fillId="0" borderId="3" xfId="0" applyNumberFormat="1" applyFont="1" applyBorder="1"/>
    <xf numFmtId="165" fontId="0" fillId="0" borderId="0" xfId="0" applyNumberFormat="1"/>
    <xf numFmtId="0" fontId="8" fillId="0" borderId="3" xfId="0" applyFont="1" applyBorder="1"/>
    <xf numFmtId="0" fontId="0" fillId="0" borderId="3" xfId="2" applyFont="1" applyBorder="1" applyAlignment="1" applyProtection="1">
      <alignment horizontal="left"/>
    </xf>
    <xf numFmtId="49" fontId="0" fillId="0" borderId="3" xfId="2" applyNumberFormat="1" applyFont="1" applyBorder="1" applyAlignment="1" applyProtection="1">
      <alignment horizontal="left"/>
    </xf>
    <xf numFmtId="49" fontId="3" fillId="0" borderId="3" xfId="2" applyNumberFormat="1" applyFont="1" applyBorder="1" applyAlignment="1" applyProtection="1">
      <alignment horizontal="left"/>
    </xf>
    <xf numFmtId="0" fontId="0" fillId="0" borderId="5" xfId="0" applyBorder="1"/>
    <xf numFmtId="49" fontId="0" fillId="0" borderId="5" xfId="0" applyNumberFormat="1" applyBorder="1"/>
    <xf numFmtId="0" fontId="0" fillId="3" borderId="0" xfId="2" applyFont="1" applyFill="1" applyBorder="1" applyAlignment="1" applyProtection="1">
      <alignment horizontal="left"/>
    </xf>
    <xf numFmtId="0" fontId="0" fillId="3" borderId="0" xfId="0" applyFill="1" applyAlignment="1"/>
    <xf numFmtId="0" fontId="0" fillId="3" borderId="0" xfId="2" applyFont="1" applyFill="1" applyBorder="1" applyAlignment="1" applyProtection="1">
      <alignment horizontal="left" wrapText="1"/>
    </xf>
    <xf numFmtId="0" fontId="4" fillId="3" borderId="0" xfId="2" applyFill="1" applyBorder="1" applyAlignment="1" applyProtection="1"/>
    <xf numFmtId="0" fontId="4" fillId="0" borderId="0" xfId="2" applyBorder="1" applyAlignment="1" applyProtection="1"/>
    <xf numFmtId="0" fontId="0" fillId="0" borderId="0" xfId="0" applyAlignment="1"/>
    <xf numFmtId="0" fontId="0" fillId="3" borderId="2" xfId="2" applyFont="1" applyFill="1" applyBorder="1" applyAlignment="1" applyProtection="1">
      <alignment horizontal="left"/>
    </xf>
    <xf numFmtId="0" fontId="3" fillId="4" borderId="1" xfId="2" applyFont="1" applyFill="1" applyBorder="1" applyAlignment="1" applyProtection="1">
      <alignment horizontal="left"/>
    </xf>
    <xf numFmtId="0" fontId="11" fillId="0" borderId="0" xfId="0" applyFont="1" applyAlignment="1">
      <alignment vertical="center"/>
    </xf>
    <xf numFmtId="0" fontId="0" fillId="0" borderId="3" xfId="0" applyFont="1" applyBorder="1"/>
    <xf numFmtId="0" fontId="0" fillId="0" borderId="0" xfId="0" applyFont="1"/>
    <xf numFmtId="0" fontId="3" fillId="4" borderId="1" xfId="2" applyFont="1" applyFill="1" applyBorder="1" applyAlignment="1" applyProtection="1">
      <alignment horizontal="left" vertical="center"/>
    </xf>
    <xf numFmtId="0" fontId="3" fillId="4" borderId="1" xfId="2" applyFont="1" applyFill="1" applyBorder="1" applyAlignment="1" applyProtection="1">
      <alignment horizontal="left" vertical="center" wrapText="1"/>
    </xf>
    <xf numFmtId="0" fontId="7" fillId="0" borderId="3" xfId="1" applyBorder="1" applyAlignment="1" applyProtection="1"/>
    <xf numFmtId="0" fontId="0" fillId="3" borderId="1" xfId="2" applyFont="1" applyFill="1" applyBorder="1" applyAlignment="1" applyProtection="1">
      <alignment horizontal="left"/>
    </xf>
    <xf numFmtId="0" fontId="0" fillId="5" borderId="3" xfId="0" applyFont="1" applyFill="1" applyBorder="1"/>
    <xf numFmtId="0" fontId="0" fillId="5" borderId="3" xfId="0" applyFill="1" applyBorder="1"/>
    <xf numFmtId="49" fontId="0" fillId="5" borderId="3" xfId="0" applyNumberFormat="1" applyFont="1" applyFill="1" applyBorder="1"/>
    <xf numFmtId="0" fontId="0" fillId="6" borderId="3" xfId="0" applyFont="1" applyFill="1" applyBorder="1"/>
    <xf numFmtId="0" fontId="0" fillId="6" borderId="3" xfId="0" applyFill="1" applyBorder="1"/>
    <xf numFmtId="49" fontId="0" fillId="6" borderId="3" xfId="0" applyNumberFormat="1" applyFont="1" applyFill="1" applyBorder="1"/>
    <xf numFmtId="0" fontId="0" fillId="6" borderId="0" xfId="0" applyFont="1" applyFill="1" applyBorder="1"/>
    <xf numFmtId="0" fontId="8" fillId="5" borderId="3" xfId="0" applyFont="1" applyFill="1" applyBorder="1"/>
    <xf numFmtId="0" fontId="12" fillId="7" borderId="0" xfId="1" applyFont="1" applyFill="1" applyBorder="1"/>
  </cellXfs>
  <cellStyles count="3">
    <cellStyle name="Excel Built-in Explanatory Text" xfId="2"/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9999FF"/>
      <rgbColor rgb="FF993366"/>
      <rgbColor rgb="FFE7E6E6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DDD9C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16:N46" totalsRowShown="0">
  <autoFilter ref="A16:N46"/>
  <tableColumns count="14">
    <tableColumn id="1" name="Condition name"/>
    <tableColumn id="2" name="Cell pool"/>
    <tableColumn id="3" name="Ratio "/>
    <tableColumn id="4" name="Cell pool concentration_x000a_(cells/µL)"/>
    <tableColumn id="5" name="Volume (µL)"/>
    <tableColumn id="6" name="Cell count"/>
    <tableColumn id="7" name="Target cell number _x000a_(max 30,000)"/>
    <tableColumn id="8" name="Target reads per cell"/>
    <tableColumn id="9" name="Target reads per sample"/>
    <tableColumn id="10" name="CMO/HTO used _x000a_(if any)"/>
    <tableColumn id="11" name="Species"/>
    <tableColumn id="12" name="Sample type"/>
    <tableColumn id="13" name="Cell type"/>
    <tableColumn id="14" name="Descriptio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u_sysmed_order@uni-wuerzburg.de" TargetMode="External"/><Relationship Id="rId1" Type="http://schemas.openxmlformats.org/officeDocument/2006/relationships/hyperlink" Target="mailto:submission@single-cell-center.d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biolegend.com/en-us/totalseq/barcode-looku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iolegend.com/en-us/totalseq/barcode-looku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zoomScale="73" zoomScaleNormal="73" workbookViewId="0">
      <selection activeCell="R16" sqref="R16"/>
    </sheetView>
  </sheetViews>
  <sheetFormatPr defaultColWidth="8.4140625" defaultRowHeight="15.5"/>
  <sheetData>
    <row r="1" spans="1:18" ht="31">
      <c r="A1" s="9" t="s">
        <v>0</v>
      </c>
    </row>
    <row r="3" spans="1:18" ht="2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0"/>
      <c r="O3" s="10"/>
      <c r="P3" s="10"/>
      <c r="Q3" s="10"/>
      <c r="R3" s="10"/>
    </row>
    <row r="4" spans="1:18" ht="21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0"/>
      <c r="O4" s="10"/>
      <c r="P4" s="10"/>
      <c r="Q4" s="10"/>
      <c r="R4" s="10"/>
    </row>
    <row r="5" spans="1:18" ht="21">
      <c r="A5" s="60" t="s">
        <v>145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10"/>
      <c r="O5" s="10"/>
      <c r="P5" s="10"/>
      <c r="Q5" s="10"/>
      <c r="R5" s="10"/>
    </row>
    <row r="6" spans="1:18" ht="21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0"/>
      <c r="O6" s="10"/>
      <c r="P6" s="10"/>
      <c r="Q6" s="10"/>
      <c r="R6" s="10"/>
    </row>
    <row r="7" spans="1:18" ht="21">
      <c r="A7" s="8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0"/>
      <c r="O7" s="10"/>
      <c r="P7" s="10"/>
      <c r="Q7" s="10"/>
      <c r="R7" s="10"/>
    </row>
  </sheetData>
  <mergeCells count="5">
    <mergeCell ref="A3:M3"/>
    <mergeCell ref="A4:M4"/>
    <mergeCell ref="A5:M5"/>
    <mergeCell ref="A6:M6"/>
    <mergeCell ref="A7:M7"/>
  </mergeCells>
  <hyperlinks>
    <hyperlink ref="A5" r:id="rId1" display="submission@single-cell-center.de"/>
    <hyperlink ref="A5:M5" r:id="rId2" display="3) Submit an electronic copy of the submission form to cu_sysmed_order@uni-wuerzburg.de"/>
  </hyperlink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3"/>
  <headerFooter>
    <oddHeader>&amp;C&amp;"Times New Roman,Regular"&amp;A</oddHeader>
    <oddFooter>&amp;C&amp;"Times New Roman,Regular"Page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3"/>
  <sheetViews>
    <sheetView zoomScale="73" zoomScaleNormal="73" workbookViewId="0">
      <selection activeCell="A17" sqref="A17"/>
    </sheetView>
  </sheetViews>
  <sheetFormatPr defaultColWidth="11" defaultRowHeight="15.5"/>
  <cols>
    <col min="1" max="1" width="32.9140625" customWidth="1"/>
    <col min="2" max="2" width="21.4140625" customWidth="1"/>
    <col min="3" max="3" width="17.4140625" customWidth="1"/>
    <col min="4" max="4" width="23.1640625" customWidth="1"/>
    <col min="5" max="5" width="21.4140625" customWidth="1"/>
    <col min="6" max="6" width="18.75" customWidth="1"/>
    <col min="7" max="7" width="19.08203125" customWidth="1"/>
    <col min="8" max="8" width="22.08203125" customWidth="1"/>
    <col min="9" max="9" width="23.1640625" customWidth="1"/>
    <col min="10" max="10" width="21.1640625" customWidth="1"/>
    <col min="11" max="11" width="16.5" customWidth="1"/>
    <col min="12" max="12" width="20.5" customWidth="1"/>
    <col min="13" max="13" width="16.1640625" customWidth="1"/>
    <col min="14" max="14" width="33" customWidth="1"/>
  </cols>
  <sheetData>
    <row r="1" spans="1:20">
      <c r="A1" s="11" t="s">
        <v>5</v>
      </c>
      <c r="B1" s="11"/>
      <c r="C1" s="11"/>
      <c r="D1" s="11"/>
    </row>
    <row r="2" spans="1:20">
      <c r="A2" s="12" t="s">
        <v>6</v>
      </c>
      <c r="B2" s="12" t="s">
        <v>7</v>
      </c>
      <c r="C2" s="12" t="s">
        <v>8</v>
      </c>
      <c r="D2" s="12" t="s">
        <v>9</v>
      </c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0">
      <c r="A3" s="14"/>
      <c r="B3" s="15"/>
      <c r="C3" s="16"/>
      <c r="D3" s="16"/>
      <c r="E3" s="17"/>
      <c r="F3" s="17"/>
      <c r="G3" s="17"/>
      <c r="H3" s="17"/>
      <c r="I3" s="17"/>
    </row>
    <row r="4" spans="1:20">
      <c r="C4" s="18"/>
      <c r="T4" s="19" t="s">
        <v>10</v>
      </c>
    </row>
    <row r="5" spans="1:20">
      <c r="A5" s="11" t="s">
        <v>11</v>
      </c>
      <c r="B5" s="11"/>
    </row>
    <row r="6" spans="1:20">
      <c r="A6" s="20" t="s">
        <v>12</v>
      </c>
      <c r="B6" s="21"/>
      <c r="C6" s="22"/>
    </row>
    <row r="7" spans="1:20">
      <c r="A7" s="20" t="s">
        <v>13</v>
      </c>
      <c r="B7" s="23"/>
      <c r="C7" s="22"/>
    </row>
    <row r="8" spans="1:20">
      <c r="A8" s="20" t="s">
        <v>14</v>
      </c>
      <c r="B8" s="21"/>
      <c r="C8" s="22"/>
    </row>
    <row r="9" spans="1:20">
      <c r="A9" s="20" t="s">
        <v>15</v>
      </c>
      <c r="B9" s="21"/>
      <c r="C9" s="22"/>
    </row>
    <row r="10" spans="1:20">
      <c r="A10" s="20" t="s">
        <v>16</v>
      </c>
      <c r="B10" s="23"/>
      <c r="C10" s="24"/>
      <c r="D10" s="25"/>
    </row>
    <row r="11" spans="1:20">
      <c r="A11" s="20" t="s">
        <v>17</v>
      </c>
      <c r="B11" s="21"/>
      <c r="C11" s="22"/>
    </row>
    <row r="15" spans="1:20">
      <c r="A15" s="26" t="s">
        <v>18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20" ht="31">
      <c r="A16" s="27" t="s">
        <v>19</v>
      </c>
      <c r="B16" s="27" t="s">
        <v>20</v>
      </c>
      <c r="C16" s="27" t="s">
        <v>21</v>
      </c>
      <c r="D16" s="28" t="s">
        <v>22</v>
      </c>
      <c r="E16" s="27" t="s">
        <v>23</v>
      </c>
      <c r="F16" s="27" t="s">
        <v>24</v>
      </c>
      <c r="G16" s="28" t="s">
        <v>25</v>
      </c>
      <c r="H16" s="28" t="s">
        <v>26</v>
      </c>
      <c r="I16" s="28" t="s">
        <v>27</v>
      </c>
      <c r="J16" s="28" t="s">
        <v>28</v>
      </c>
      <c r="K16" s="27" t="s">
        <v>29</v>
      </c>
      <c r="L16" s="27" t="s">
        <v>30</v>
      </c>
      <c r="M16" s="27" t="s">
        <v>31</v>
      </c>
      <c r="N16" s="27" t="s">
        <v>32</v>
      </c>
    </row>
    <row r="17" spans="1:18">
      <c r="A17" s="21"/>
      <c r="B17" s="14"/>
      <c r="C17" s="29"/>
      <c r="D17" s="14"/>
      <c r="E17" s="14"/>
      <c r="F17" s="14"/>
      <c r="G17" s="14"/>
      <c r="H17" s="14"/>
      <c r="I17" s="14"/>
      <c r="J17" s="21"/>
      <c r="K17" s="21"/>
      <c r="L17" s="21"/>
      <c r="M17" s="21"/>
      <c r="N17" s="21"/>
    </row>
    <row r="18" spans="1:18">
      <c r="A18" s="21"/>
      <c r="B18" s="14"/>
      <c r="C18" s="29"/>
      <c r="D18" s="14"/>
      <c r="E18" s="14"/>
      <c r="F18" s="14"/>
      <c r="G18" s="14"/>
      <c r="H18" s="14"/>
      <c r="I18" s="14"/>
      <c r="J18" s="21"/>
      <c r="K18" s="21"/>
      <c r="L18" s="21"/>
      <c r="M18" s="21"/>
      <c r="N18" s="21"/>
    </row>
    <row r="19" spans="1:18">
      <c r="A19" s="21"/>
      <c r="B19" s="14"/>
      <c r="C19" s="29"/>
      <c r="D19" s="14"/>
      <c r="E19" s="14"/>
      <c r="F19" s="14"/>
      <c r="G19" s="14"/>
      <c r="H19" s="14"/>
      <c r="I19" s="14"/>
      <c r="J19" s="21"/>
      <c r="K19" s="21"/>
      <c r="L19" s="21"/>
      <c r="M19" s="21"/>
      <c r="N19" s="21"/>
    </row>
    <row r="20" spans="1:18">
      <c r="A20" s="21"/>
      <c r="B20" s="14"/>
      <c r="C20" s="29"/>
      <c r="D20" s="14"/>
      <c r="E20" s="14"/>
      <c r="F20" s="14"/>
      <c r="G20" s="14"/>
      <c r="H20" s="14"/>
      <c r="I20" s="14"/>
      <c r="J20" s="21"/>
      <c r="K20" s="21"/>
      <c r="L20" s="21"/>
      <c r="M20" s="21"/>
      <c r="N20" s="21"/>
    </row>
    <row r="21" spans="1:18">
      <c r="A21" s="21"/>
      <c r="B21" s="14"/>
      <c r="C21" s="29"/>
      <c r="D21" s="14"/>
      <c r="E21" s="14"/>
      <c r="F21" s="14"/>
      <c r="G21" s="14"/>
      <c r="H21" s="14"/>
      <c r="I21" s="14"/>
      <c r="J21" s="22"/>
      <c r="K21" s="21"/>
      <c r="L21" s="21"/>
      <c r="M21" s="21"/>
      <c r="N21" s="21"/>
    </row>
    <row r="22" spans="1:18">
      <c r="A22" s="21"/>
      <c r="B22" s="14"/>
      <c r="C22" s="29"/>
      <c r="D22" s="14"/>
      <c r="E22" s="14"/>
      <c r="F22" s="14"/>
      <c r="G22" s="14"/>
      <c r="H22" s="14"/>
      <c r="I22" s="14"/>
      <c r="J22" s="21"/>
      <c r="K22" s="21"/>
      <c r="L22" s="21"/>
      <c r="M22" s="21"/>
      <c r="N22" s="21"/>
    </row>
    <row r="23" spans="1:18">
      <c r="A23" s="21"/>
      <c r="B23" s="14"/>
      <c r="C23" s="29"/>
      <c r="D23" s="14"/>
      <c r="E23" s="14"/>
      <c r="F23" s="14"/>
      <c r="G23" s="14"/>
      <c r="H23" s="14"/>
      <c r="I23" s="14"/>
      <c r="J23" s="21"/>
      <c r="K23" s="21"/>
      <c r="L23" s="21"/>
      <c r="M23" s="21"/>
      <c r="N23" s="21"/>
    </row>
    <row r="24" spans="1:18">
      <c r="A24" s="21"/>
      <c r="B24" s="14"/>
      <c r="C24" s="29"/>
      <c r="D24" s="14"/>
      <c r="E24" s="14"/>
      <c r="F24" s="14"/>
      <c r="G24" s="14"/>
      <c r="H24" s="14"/>
      <c r="I24" s="14"/>
      <c r="J24" s="21"/>
      <c r="K24" s="21"/>
      <c r="L24" s="21"/>
      <c r="M24" s="21"/>
      <c r="N24" s="21"/>
      <c r="R24" s="30"/>
    </row>
    <row r="25" spans="1:18">
      <c r="A25" s="21"/>
      <c r="B25" s="14"/>
      <c r="C25" s="29"/>
      <c r="D25" s="14"/>
      <c r="E25" s="14"/>
      <c r="F25" s="14"/>
      <c r="G25" s="14"/>
      <c r="H25" s="14"/>
      <c r="I25" s="14"/>
      <c r="J25" s="21"/>
      <c r="K25" s="21"/>
      <c r="L25" s="21"/>
      <c r="M25" s="21"/>
      <c r="N25" s="21"/>
    </row>
    <row r="26" spans="1:18">
      <c r="A26" s="31"/>
      <c r="B26" s="14"/>
      <c r="C26" s="29"/>
      <c r="D26" s="14"/>
      <c r="E26" s="14"/>
      <c r="F26" s="14"/>
      <c r="G26" s="14"/>
      <c r="H26" s="14"/>
      <c r="I26" s="14"/>
      <c r="J26" s="21"/>
      <c r="K26" s="21"/>
      <c r="L26" s="21"/>
      <c r="M26" s="21"/>
      <c r="N26" s="21"/>
    </row>
    <row r="27" spans="1:18">
      <c r="A27" s="31"/>
      <c r="B27" s="14"/>
      <c r="C27" s="29"/>
      <c r="D27" s="14"/>
      <c r="E27" s="14"/>
      <c r="F27" s="14"/>
      <c r="G27" s="14"/>
      <c r="H27" s="14"/>
      <c r="I27" s="14"/>
      <c r="J27" s="21"/>
      <c r="K27" s="21"/>
      <c r="L27" s="21"/>
      <c r="M27" s="21"/>
      <c r="N27" s="21"/>
    </row>
    <row r="28" spans="1:18">
      <c r="A28" s="31"/>
      <c r="B28" s="14"/>
      <c r="C28" s="29"/>
      <c r="D28" s="14"/>
      <c r="E28" s="14"/>
      <c r="F28" s="14"/>
      <c r="G28" s="14"/>
      <c r="H28" s="14"/>
      <c r="I28" s="14"/>
      <c r="J28" s="21"/>
      <c r="K28" s="21"/>
      <c r="L28" s="21"/>
      <c r="M28" s="21"/>
      <c r="N28" s="21"/>
    </row>
    <row r="29" spans="1:18">
      <c r="A29" s="31"/>
      <c r="B29" s="14"/>
      <c r="C29" s="29"/>
      <c r="D29" s="14"/>
      <c r="E29" s="14"/>
      <c r="F29" s="14"/>
      <c r="G29" s="14"/>
      <c r="H29" s="14"/>
      <c r="I29" s="14"/>
      <c r="J29" s="21"/>
      <c r="K29" s="21"/>
      <c r="L29" s="21"/>
      <c r="M29" s="21"/>
      <c r="N29" s="21"/>
    </row>
    <row r="30" spans="1:18">
      <c r="A30" s="31"/>
      <c r="B30" s="14"/>
      <c r="C30" s="29"/>
      <c r="D30" s="14"/>
      <c r="E30" s="14"/>
      <c r="F30" s="14"/>
      <c r="G30" s="14"/>
      <c r="H30" s="14"/>
      <c r="I30" s="14"/>
      <c r="J30" s="21"/>
      <c r="K30" s="21"/>
      <c r="L30" s="21"/>
      <c r="M30" s="21"/>
      <c r="N30" s="21"/>
    </row>
    <row r="31" spans="1:18">
      <c r="A31" s="31"/>
      <c r="B31" s="14"/>
      <c r="C31" s="29"/>
      <c r="D31" s="14"/>
      <c r="E31" s="14"/>
      <c r="F31" s="14"/>
      <c r="G31" s="14"/>
      <c r="H31" s="14"/>
      <c r="I31" s="14"/>
      <c r="J31" s="21"/>
      <c r="K31" s="21"/>
      <c r="L31" s="21"/>
      <c r="M31" s="21"/>
      <c r="N31" s="21"/>
    </row>
    <row r="32" spans="1:18">
      <c r="A32" s="31"/>
      <c r="B32" s="14"/>
      <c r="C32" s="29"/>
      <c r="D32" s="14"/>
      <c r="E32" s="14"/>
      <c r="F32" s="14"/>
      <c r="G32" s="14"/>
      <c r="H32" s="14"/>
      <c r="I32" s="14"/>
      <c r="J32" s="21"/>
      <c r="K32" s="21"/>
      <c r="L32" s="21"/>
      <c r="M32" s="21"/>
      <c r="N32" s="21"/>
    </row>
    <row r="33" spans="1:14">
      <c r="A33" s="21"/>
      <c r="B33" s="14"/>
      <c r="C33" s="29"/>
      <c r="D33" s="14"/>
      <c r="E33" s="14"/>
      <c r="F33" s="14"/>
      <c r="G33" s="14"/>
      <c r="H33" s="14"/>
      <c r="I33" s="14"/>
      <c r="J33" s="21"/>
      <c r="K33" s="21"/>
      <c r="L33" s="21"/>
      <c r="M33" s="21"/>
      <c r="N33" s="21"/>
    </row>
    <row r="34" spans="1:14">
      <c r="A34" s="21"/>
      <c r="B34" s="14"/>
      <c r="C34" s="29"/>
      <c r="D34" s="14"/>
      <c r="E34" s="14"/>
      <c r="F34" s="14"/>
      <c r="G34" s="14"/>
      <c r="H34" s="14"/>
      <c r="I34" s="14"/>
      <c r="J34" s="21"/>
      <c r="K34" s="21"/>
      <c r="L34" s="21"/>
      <c r="M34" s="21"/>
      <c r="N34" s="21"/>
    </row>
    <row r="35" spans="1:14">
      <c r="A35" s="32"/>
      <c r="B35" s="32"/>
      <c r="C35" s="33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4">
      <c r="A36" s="32"/>
      <c r="B36" s="32"/>
      <c r="C36" s="33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>
      <c r="A37" s="20"/>
      <c r="B37" s="20"/>
      <c r="C37" s="34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>
      <c r="A38" s="21"/>
      <c r="B38" s="14"/>
      <c r="C38" s="29"/>
      <c r="D38" s="14"/>
      <c r="E38" s="14"/>
      <c r="F38" s="14"/>
      <c r="G38" s="14"/>
      <c r="H38" s="14"/>
      <c r="I38" s="14"/>
      <c r="J38" s="21"/>
      <c r="K38" s="21"/>
      <c r="L38" s="21"/>
      <c r="M38" s="21"/>
      <c r="N38" s="21"/>
    </row>
    <row r="39" spans="1:14">
      <c r="A39" s="21"/>
      <c r="B39" s="14"/>
      <c r="C39" s="29"/>
      <c r="D39" s="14"/>
      <c r="E39" s="14"/>
      <c r="F39" s="14"/>
      <c r="G39" s="14"/>
      <c r="H39" s="14"/>
      <c r="I39" s="14"/>
      <c r="J39" s="21"/>
      <c r="K39" s="21"/>
      <c r="L39" s="21"/>
      <c r="M39" s="21"/>
      <c r="N39" s="21"/>
    </row>
    <row r="40" spans="1:14">
      <c r="A40" s="21"/>
      <c r="B40" s="14"/>
      <c r="C40" s="29"/>
      <c r="D40" s="14"/>
      <c r="E40" s="14"/>
      <c r="F40" s="14"/>
      <c r="G40" s="14"/>
      <c r="H40" s="14"/>
      <c r="I40" s="14"/>
      <c r="J40" s="21"/>
      <c r="K40" s="21"/>
      <c r="L40" s="21"/>
      <c r="M40" s="21"/>
      <c r="N40" s="21"/>
    </row>
    <row r="41" spans="1:14">
      <c r="A41" s="21"/>
      <c r="B41" s="14"/>
      <c r="C41" s="29"/>
      <c r="D41" s="14"/>
      <c r="E41" s="14"/>
      <c r="F41" s="14"/>
      <c r="G41" s="14"/>
      <c r="H41" s="14"/>
      <c r="I41" s="14"/>
      <c r="J41" s="21"/>
      <c r="K41" s="21"/>
      <c r="L41" s="21"/>
      <c r="M41" s="21"/>
      <c r="N41" s="21"/>
    </row>
    <row r="42" spans="1:14">
      <c r="A42" s="21"/>
      <c r="B42" s="14"/>
      <c r="C42" s="29"/>
      <c r="D42" s="14"/>
      <c r="E42" s="14"/>
      <c r="F42" s="14"/>
      <c r="G42" s="14"/>
      <c r="H42" s="14"/>
      <c r="I42" s="14"/>
      <c r="J42" s="21"/>
      <c r="K42" s="21"/>
      <c r="L42" s="21"/>
      <c r="M42" s="21"/>
      <c r="N42" s="21"/>
    </row>
    <row r="43" spans="1:14">
      <c r="A43" s="21"/>
      <c r="B43" s="14"/>
      <c r="C43" s="29"/>
      <c r="D43" s="14"/>
      <c r="E43" s="14"/>
      <c r="F43" s="14"/>
      <c r="G43" s="14"/>
      <c r="H43" s="14"/>
      <c r="I43" s="14"/>
      <c r="J43" s="21"/>
      <c r="K43" s="21"/>
      <c r="L43" s="21"/>
      <c r="M43" s="21"/>
      <c r="N43" s="21"/>
    </row>
    <row r="44" spans="1:14">
      <c r="A44" s="21"/>
      <c r="B44" s="14"/>
      <c r="C44" s="29"/>
      <c r="D44" s="14"/>
      <c r="E44" s="14"/>
      <c r="F44" s="14"/>
      <c r="G44" s="14"/>
      <c r="H44" s="14"/>
      <c r="I44" s="14"/>
      <c r="J44" s="21"/>
      <c r="K44" s="21"/>
      <c r="L44" s="21"/>
      <c r="M44" s="21"/>
      <c r="N44" s="21"/>
    </row>
    <row r="45" spans="1:14">
      <c r="A45" s="21"/>
      <c r="B45" s="14"/>
      <c r="C45" s="29"/>
      <c r="D45" s="14"/>
      <c r="E45" s="14"/>
      <c r="F45" s="14"/>
      <c r="G45" s="14"/>
      <c r="H45" s="14"/>
      <c r="I45" s="14"/>
      <c r="J45" s="21"/>
      <c r="K45" s="21"/>
      <c r="L45" s="21"/>
      <c r="M45" s="21"/>
      <c r="N45" s="21"/>
    </row>
    <row r="46" spans="1:14">
      <c r="A46" s="35"/>
      <c r="B46" s="35"/>
      <c r="C46" s="36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8" spans="1:14">
      <c r="A48" s="37" t="s">
        <v>33</v>
      </c>
      <c r="B48" s="37"/>
      <c r="C48" s="37"/>
      <c r="D48" s="37"/>
      <c r="E48" s="37"/>
      <c r="F48" s="37"/>
      <c r="G48" s="38"/>
    </row>
    <row r="49" spans="1:17" ht="15.65" customHeight="1">
      <c r="A49" s="39" t="s">
        <v>34</v>
      </c>
      <c r="B49" s="37"/>
      <c r="C49" s="37"/>
      <c r="D49" s="37"/>
      <c r="E49" s="37"/>
      <c r="F49" s="37"/>
      <c r="G49" s="40"/>
      <c r="H49" s="41"/>
      <c r="I49" s="41"/>
      <c r="J49" s="41"/>
      <c r="K49" s="41"/>
      <c r="L49" s="41"/>
      <c r="M49" s="41"/>
      <c r="N49" s="41"/>
      <c r="O49" s="42"/>
      <c r="P49" s="42"/>
      <c r="Q49" s="42"/>
    </row>
    <row r="50" spans="1:17" ht="15.65" customHeight="1">
      <c r="A50" s="37" t="s">
        <v>35</v>
      </c>
      <c r="B50" s="37"/>
      <c r="C50" s="37"/>
      <c r="D50" s="37"/>
      <c r="E50" s="37"/>
      <c r="F50" s="37"/>
      <c r="G50" s="40"/>
      <c r="H50" s="41"/>
      <c r="I50" s="41"/>
      <c r="J50" s="41"/>
      <c r="K50" s="41"/>
      <c r="L50" s="41"/>
      <c r="M50" s="41"/>
      <c r="N50" s="41"/>
      <c r="O50" s="42"/>
      <c r="P50" s="42"/>
      <c r="Q50" s="42"/>
    </row>
    <row r="51" spans="1:17" ht="15.65" customHeight="1">
      <c r="A51" s="37" t="s">
        <v>36</v>
      </c>
      <c r="B51" s="37"/>
      <c r="C51" s="37"/>
      <c r="D51" s="37"/>
      <c r="E51" s="37"/>
      <c r="F51" s="37"/>
      <c r="G51" s="40" t="s">
        <v>37</v>
      </c>
      <c r="H51" s="24"/>
      <c r="I51" s="24"/>
      <c r="J51" s="41"/>
      <c r="K51" s="41"/>
      <c r="L51" s="41"/>
      <c r="M51" s="41"/>
      <c r="N51" s="41"/>
      <c r="O51" s="42"/>
      <c r="P51" s="42"/>
      <c r="Q51" s="42"/>
    </row>
    <row r="52" spans="1:17">
      <c r="A52" s="37" t="s">
        <v>38</v>
      </c>
      <c r="B52" s="43"/>
      <c r="C52" s="43"/>
      <c r="D52" s="43"/>
      <c r="E52" s="43"/>
      <c r="F52" s="43"/>
      <c r="G52" s="40"/>
      <c r="H52" s="13"/>
      <c r="I52" s="13"/>
      <c r="J52" s="13"/>
      <c r="K52" s="13"/>
      <c r="L52" s="13"/>
      <c r="M52" s="13"/>
      <c r="N52" s="13"/>
    </row>
    <row r="53" spans="1:17">
      <c r="A53" s="44" t="s">
        <v>39</v>
      </c>
      <c r="B53" s="12" t="s">
        <v>40</v>
      </c>
      <c r="C53" s="12" t="s">
        <v>41</v>
      </c>
      <c r="D53" s="12" t="s">
        <v>42</v>
      </c>
      <c r="E53" s="12" t="s">
        <v>43</v>
      </c>
      <c r="F53" s="12" t="s">
        <v>44</v>
      </c>
      <c r="G53" s="13"/>
      <c r="H53" s="13"/>
      <c r="I53" s="45"/>
      <c r="J53" s="13"/>
      <c r="K53" s="13"/>
      <c r="L53" s="13"/>
      <c r="M53" s="13"/>
    </row>
    <row r="54" spans="1:17">
      <c r="A54" s="21"/>
      <c r="B54" s="21"/>
      <c r="C54" s="21"/>
      <c r="D54" s="21"/>
      <c r="E54" s="21"/>
      <c r="F54" s="21"/>
      <c r="I54" s="45"/>
    </row>
    <row r="55" spans="1:17">
      <c r="A55" s="21"/>
      <c r="B55" s="21"/>
      <c r="C55" s="21"/>
      <c r="D55" s="21"/>
      <c r="E55" s="21"/>
      <c r="F55" s="21"/>
      <c r="I55" s="45"/>
    </row>
    <row r="56" spans="1:17">
      <c r="A56" s="21"/>
      <c r="B56" s="21"/>
      <c r="C56" s="21"/>
      <c r="D56" s="21"/>
      <c r="E56" s="21"/>
      <c r="F56" s="21"/>
      <c r="I56" s="45"/>
    </row>
    <row r="57" spans="1:17">
      <c r="A57" s="21"/>
      <c r="B57" s="21"/>
      <c r="C57" s="21"/>
      <c r="D57" s="21"/>
      <c r="E57" s="21"/>
      <c r="F57" s="21"/>
    </row>
    <row r="58" spans="1:17">
      <c r="A58" s="21"/>
      <c r="B58" s="14"/>
      <c r="C58" s="21"/>
      <c r="D58" s="21"/>
      <c r="E58" s="21"/>
      <c r="F58" s="21"/>
    </row>
    <row r="59" spans="1:17">
      <c r="A59" s="21"/>
      <c r="B59" s="14"/>
      <c r="C59" s="21"/>
      <c r="D59" s="21"/>
      <c r="E59" s="21"/>
      <c r="F59" s="21"/>
    </row>
    <row r="60" spans="1:17">
      <c r="A60" s="21"/>
      <c r="B60" s="14"/>
      <c r="C60" s="21"/>
      <c r="D60" s="21"/>
      <c r="E60" s="21"/>
      <c r="F60" s="21"/>
    </row>
    <row r="61" spans="1:17">
      <c r="A61" s="21"/>
      <c r="B61" s="14"/>
      <c r="C61" s="21"/>
      <c r="D61" s="21"/>
      <c r="E61" s="21"/>
      <c r="F61" s="21"/>
    </row>
    <row r="62" spans="1:17">
      <c r="A62" s="21"/>
      <c r="B62" s="14"/>
      <c r="C62" s="21"/>
      <c r="D62" s="21"/>
      <c r="E62" s="21"/>
      <c r="F62" s="21"/>
    </row>
    <row r="63" spans="1:17">
      <c r="A63" s="21"/>
      <c r="B63" s="14"/>
      <c r="C63" s="21"/>
      <c r="D63" s="21"/>
      <c r="E63" s="21"/>
      <c r="F63" s="21"/>
    </row>
    <row r="64" spans="1:17">
      <c r="A64" s="21"/>
      <c r="B64" s="14"/>
      <c r="C64" s="21"/>
      <c r="D64" s="21"/>
      <c r="E64" s="21"/>
      <c r="F64" s="21"/>
    </row>
    <row r="65" spans="1:6">
      <c r="A65" s="21"/>
      <c r="B65" s="14"/>
      <c r="C65" s="21"/>
      <c r="D65" s="21"/>
      <c r="E65" s="21"/>
      <c r="F65" s="21"/>
    </row>
    <row r="66" spans="1:6">
      <c r="A66" s="21"/>
      <c r="B66" s="14"/>
      <c r="C66" s="21"/>
      <c r="D66" s="21"/>
      <c r="E66" s="21"/>
      <c r="F66" s="21"/>
    </row>
    <row r="67" spans="1:6">
      <c r="A67" s="21"/>
      <c r="B67" s="14"/>
      <c r="C67" s="21"/>
      <c r="D67" s="21"/>
      <c r="E67" s="21"/>
      <c r="F67" s="21"/>
    </row>
    <row r="68" spans="1:6">
      <c r="A68" s="21"/>
      <c r="B68" s="14"/>
      <c r="C68" s="21"/>
      <c r="D68" s="21"/>
      <c r="E68" s="21"/>
      <c r="F68" s="21"/>
    </row>
    <row r="69" spans="1:6">
      <c r="A69" s="21"/>
      <c r="B69" s="14"/>
      <c r="C69" s="21"/>
      <c r="D69" s="21"/>
      <c r="E69" s="21"/>
      <c r="F69" s="21"/>
    </row>
    <row r="70" spans="1:6">
      <c r="A70" s="21"/>
      <c r="B70" s="14"/>
      <c r="C70" s="21"/>
      <c r="D70" s="21"/>
      <c r="E70" s="21"/>
      <c r="F70" s="21"/>
    </row>
    <row r="71" spans="1:6">
      <c r="A71" s="21"/>
      <c r="B71" s="14"/>
      <c r="C71" s="21"/>
      <c r="D71" s="21"/>
      <c r="E71" s="21"/>
      <c r="F71" s="21"/>
    </row>
    <row r="72" spans="1:6">
      <c r="A72" s="21"/>
      <c r="B72" s="14"/>
      <c r="C72" s="21"/>
      <c r="D72" s="21"/>
      <c r="E72" s="21"/>
      <c r="F72" s="21"/>
    </row>
    <row r="73" spans="1:6">
      <c r="A73" s="21"/>
      <c r="B73" s="14"/>
      <c r="C73" s="21"/>
      <c r="D73" s="21"/>
      <c r="E73" s="21"/>
      <c r="F73" s="21"/>
    </row>
    <row r="74" spans="1:6">
      <c r="A74" s="21"/>
      <c r="B74" s="14"/>
      <c r="C74" s="21"/>
      <c r="D74" s="21"/>
      <c r="E74" s="21"/>
      <c r="F74" s="21"/>
    </row>
    <row r="75" spans="1:6">
      <c r="A75" s="21"/>
      <c r="B75" s="14"/>
      <c r="C75" s="21"/>
      <c r="D75" s="21"/>
      <c r="E75" s="21"/>
      <c r="F75" s="21"/>
    </row>
    <row r="76" spans="1:6">
      <c r="A76" s="21"/>
      <c r="B76" s="14"/>
      <c r="C76" s="21"/>
      <c r="D76" s="21"/>
      <c r="E76" s="21"/>
      <c r="F76" s="21"/>
    </row>
    <row r="77" spans="1:6">
      <c r="A77" s="21"/>
      <c r="B77" s="14"/>
      <c r="C77" s="21"/>
      <c r="D77" s="21"/>
      <c r="E77" s="21"/>
      <c r="F77" s="21"/>
    </row>
    <row r="78" spans="1:6">
      <c r="A78" s="21"/>
      <c r="B78" s="14"/>
      <c r="C78" s="21"/>
      <c r="D78" s="21"/>
      <c r="E78" s="21"/>
      <c r="F78" s="21"/>
    </row>
    <row r="79" spans="1:6">
      <c r="A79" s="21"/>
      <c r="B79" s="14"/>
      <c r="C79" s="21"/>
      <c r="D79" s="21"/>
      <c r="E79" s="21"/>
      <c r="F79" s="21"/>
    </row>
    <row r="80" spans="1:6">
      <c r="A80" s="21"/>
      <c r="B80" s="14"/>
      <c r="C80" s="21"/>
      <c r="D80" s="21"/>
      <c r="E80" s="21"/>
      <c r="F80" s="21"/>
    </row>
    <row r="81" spans="1:6">
      <c r="A81" s="21"/>
      <c r="B81" s="14"/>
      <c r="C81" s="21"/>
      <c r="D81" s="21"/>
      <c r="E81" s="21"/>
      <c r="F81" s="21"/>
    </row>
    <row r="82" spans="1:6">
      <c r="A82" s="21"/>
      <c r="B82" s="14"/>
      <c r="C82" s="21"/>
      <c r="D82" s="21"/>
      <c r="E82" s="21"/>
      <c r="F82" s="21"/>
    </row>
    <row r="83" spans="1:6">
      <c r="A83" s="21"/>
      <c r="B83" s="14"/>
      <c r="C83" s="21"/>
      <c r="D83" s="21"/>
      <c r="E83" s="21"/>
      <c r="F83" s="21"/>
    </row>
    <row r="84" spans="1:6">
      <c r="A84" s="21"/>
      <c r="B84" s="14"/>
      <c r="C84" s="21"/>
      <c r="D84" s="21"/>
      <c r="E84" s="21"/>
      <c r="F84" s="21"/>
    </row>
    <row r="85" spans="1:6">
      <c r="A85" s="21"/>
      <c r="B85" s="14"/>
      <c r="C85" s="21"/>
      <c r="D85" s="21"/>
      <c r="E85" s="21"/>
      <c r="F85" s="21"/>
    </row>
    <row r="86" spans="1:6">
      <c r="A86" s="21"/>
      <c r="B86" s="14"/>
      <c r="C86" s="21"/>
      <c r="D86" s="21"/>
      <c r="E86" s="21"/>
      <c r="F86" s="21"/>
    </row>
    <row r="87" spans="1:6">
      <c r="A87" s="21"/>
      <c r="B87" s="14"/>
      <c r="C87" s="21"/>
      <c r="D87" s="21"/>
      <c r="E87" s="21"/>
      <c r="F87" s="21"/>
    </row>
    <row r="88" spans="1:6">
      <c r="A88" s="21"/>
      <c r="B88" s="14"/>
      <c r="C88" s="21"/>
      <c r="D88" s="21"/>
      <c r="E88" s="21"/>
      <c r="F88" s="21"/>
    </row>
    <row r="89" spans="1:6">
      <c r="A89" s="21"/>
      <c r="B89" s="14"/>
      <c r="C89" s="21"/>
      <c r="D89" s="21"/>
      <c r="E89" s="21"/>
      <c r="F89" s="21"/>
    </row>
    <row r="90" spans="1:6">
      <c r="A90" s="21"/>
      <c r="B90" s="14"/>
      <c r="C90" s="21"/>
      <c r="D90" s="21"/>
      <c r="E90" s="21"/>
      <c r="F90" s="21"/>
    </row>
    <row r="91" spans="1:6">
      <c r="A91" s="21"/>
      <c r="B91" s="14"/>
      <c r="C91" s="21"/>
      <c r="D91" s="21"/>
      <c r="E91" s="21"/>
      <c r="F91" s="21"/>
    </row>
    <row r="92" spans="1:6">
      <c r="A92" s="21"/>
      <c r="B92" s="14"/>
      <c r="C92" s="21"/>
      <c r="D92" s="21"/>
      <c r="E92" s="21"/>
      <c r="F92" s="21"/>
    </row>
    <row r="93" spans="1:6">
      <c r="A93" s="21"/>
      <c r="B93" s="14"/>
      <c r="C93" s="21"/>
      <c r="D93" s="21"/>
      <c r="E93" s="21"/>
      <c r="F93" s="21"/>
    </row>
    <row r="94" spans="1:6">
      <c r="A94" s="21"/>
      <c r="B94" s="14"/>
      <c r="C94" s="21"/>
      <c r="D94" s="21"/>
      <c r="E94" s="21"/>
      <c r="F94" s="21"/>
    </row>
    <row r="95" spans="1:6">
      <c r="A95" s="21"/>
      <c r="B95" s="14"/>
      <c r="C95" s="21"/>
      <c r="D95" s="21"/>
      <c r="E95" s="21"/>
      <c r="F95" s="21"/>
    </row>
    <row r="96" spans="1:6">
      <c r="A96" s="21"/>
      <c r="B96" s="14"/>
      <c r="C96" s="21"/>
      <c r="D96" s="21"/>
      <c r="E96" s="21"/>
      <c r="F96" s="21"/>
    </row>
    <row r="97" spans="1:6">
      <c r="A97" s="21"/>
      <c r="B97" s="14"/>
      <c r="C97" s="21"/>
      <c r="D97" s="21"/>
      <c r="E97" s="21"/>
      <c r="F97" s="21"/>
    </row>
    <row r="98" spans="1:6">
      <c r="A98" s="21"/>
      <c r="B98" s="14"/>
      <c r="C98" s="21"/>
      <c r="D98" s="21"/>
      <c r="E98" s="21"/>
      <c r="F98" s="21"/>
    </row>
    <row r="99" spans="1:6">
      <c r="A99" s="21"/>
      <c r="B99" s="14"/>
      <c r="C99" s="21"/>
      <c r="D99" s="21"/>
      <c r="E99" s="21"/>
      <c r="F99" s="21"/>
    </row>
    <row r="100" spans="1:6">
      <c r="A100" s="21"/>
      <c r="B100" s="14"/>
      <c r="C100" s="21"/>
      <c r="D100" s="21"/>
      <c r="E100" s="21"/>
      <c r="F100" s="21"/>
    </row>
    <row r="101" spans="1:6">
      <c r="A101" s="21"/>
      <c r="B101" s="14"/>
      <c r="C101" s="21"/>
      <c r="D101" s="21"/>
      <c r="E101" s="21"/>
      <c r="F101" s="21"/>
    </row>
    <row r="102" spans="1:6">
      <c r="A102" s="21"/>
      <c r="B102" s="14"/>
      <c r="C102" s="21"/>
      <c r="D102" s="21"/>
      <c r="E102" s="21"/>
      <c r="F102" s="21"/>
    </row>
    <row r="103" spans="1:6">
      <c r="A103" s="21"/>
      <c r="B103" s="14"/>
      <c r="C103" s="21"/>
      <c r="D103" s="21"/>
      <c r="E103" s="21"/>
      <c r="F103" s="21"/>
    </row>
    <row r="104" spans="1:6">
      <c r="A104" s="21"/>
      <c r="B104" s="14"/>
      <c r="C104" s="21"/>
      <c r="D104" s="21"/>
      <c r="E104" s="21"/>
      <c r="F104" s="21"/>
    </row>
    <row r="105" spans="1:6">
      <c r="A105" s="21"/>
      <c r="B105" s="14"/>
      <c r="C105" s="21"/>
      <c r="D105" s="21"/>
      <c r="E105" s="21"/>
      <c r="F105" s="21"/>
    </row>
    <row r="106" spans="1:6">
      <c r="A106" s="21"/>
      <c r="B106" s="14"/>
      <c r="C106" s="21"/>
      <c r="D106" s="21"/>
      <c r="E106" s="21"/>
      <c r="F106" s="21"/>
    </row>
    <row r="107" spans="1:6">
      <c r="A107" s="21"/>
      <c r="B107" s="14"/>
      <c r="C107" s="21"/>
      <c r="D107" s="21"/>
      <c r="E107" s="21"/>
      <c r="F107" s="21"/>
    </row>
    <row r="108" spans="1:6">
      <c r="A108" s="21"/>
      <c r="B108" s="14"/>
      <c r="C108" s="21"/>
      <c r="D108" s="21"/>
      <c r="E108" s="21"/>
      <c r="F108" s="21"/>
    </row>
    <row r="109" spans="1:6">
      <c r="A109" s="21"/>
      <c r="B109" s="14"/>
      <c r="C109" s="21"/>
      <c r="D109" s="21"/>
      <c r="E109" s="21"/>
      <c r="F109" s="21"/>
    </row>
    <row r="110" spans="1:6">
      <c r="A110" s="21"/>
      <c r="B110" s="14"/>
      <c r="C110" s="21"/>
      <c r="D110" s="21"/>
      <c r="E110" s="21"/>
      <c r="F110" s="21"/>
    </row>
    <row r="111" spans="1:6">
      <c r="A111" s="21"/>
      <c r="B111" s="14"/>
      <c r="C111" s="21"/>
      <c r="D111" s="21"/>
      <c r="E111" s="21"/>
      <c r="F111" s="21"/>
    </row>
    <row r="112" spans="1:6">
      <c r="A112" s="21"/>
      <c r="B112" s="14"/>
      <c r="C112" s="21"/>
      <c r="D112" s="21"/>
      <c r="E112" s="21"/>
      <c r="F112" s="21"/>
    </row>
    <row r="113" spans="1:6">
      <c r="A113" s="21"/>
      <c r="B113" s="14"/>
      <c r="C113" s="21"/>
      <c r="D113" s="21"/>
      <c r="E113" s="21"/>
      <c r="F113" s="21"/>
    </row>
    <row r="114" spans="1:6">
      <c r="A114" s="21"/>
      <c r="B114" s="14"/>
      <c r="C114" s="21"/>
      <c r="D114" s="21"/>
      <c r="E114" s="21"/>
      <c r="F114" s="21"/>
    </row>
    <row r="115" spans="1:6">
      <c r="A115" s="21"/>
      <c r="B115" s="14"/>
      <c r="C115" s="21"/>
      <c r="D115" s="21"/>
      <c r="E115" s="21"/>
      <c r="F115" s="21"/>
    </row>
    <row r="116" spans="1:6">
      <c r="A116" s="21"/>
      <c r="B116" s="14"/>
      <c r="C116" s="21"/>
      <c r="D116" s="21"/>
      <c r="E116" s="21"/>
      <c r="F116" s="21"/>
    </row>
    <row r="117" spans="1:6">
      <c r="A117" s="21"/>
      <c r="B117" s="14"/>
      <c r="C117" s="21"/>
      <c r="D117" s="21"/>
      <c r="E117" s="21"/>
      <c r="F117" s="21"/>
    </row>
    <row r="118" spans="1:6">
      <c r="A118" s="21"/>
      <c r="B118" s="14"/>
      <c r="C118" s="21"/>
      <c r="D118" s="21"/>
      <c r="E118" s="21"/>
      <c r="F118" s="21"/>
    </row>
    <row r="119" spans="1:6">
      <c r="A119" s="21"/>
      <c r="B119" s="14"/>
      <c r="C119" s="21"/>
      <c r="D119" s="21"/>
      <c r="E119" s="21"/>
      <c r="F119" s="21"/>
    </row>
    <row r="120" spans="1:6">
      <c r="A120" s="21"/>
      <c r="B120" s="14"/>
      <c r="C120" s="21"/>
      <c r="D120" s="21"/>
      <c r="E120" s="21"/>
      <c r="F120" s="21"/>
    </row>
    <row r="121" spans="1:6">
      <c r="A121" s="21"/>
      <c r="B121" s="14"/>
      <c r="C121" s="21"/>
      <c r="D121" s="21"/>
      <c r="E121" s="21"/>
      <c r="F121" s="21"/>
    </row>
    <row r="122" spans="1:6">
      <c r="A122" s="21"/>
      <c r="B122" s="14"/>
      <c r="C122" s="21"/>
      <c r="D122" s="21"/>
      <c r="E122" s="21"/>
      <c r="F122" s="21"/>
    </row>
    <row r="123" spans="1:6">
      <c r="A123" s="21"/>
      <c r="B123" s="14"/>
      <c r="C123" s="21"/>
      <c r="D123" s="21"/>
      <c r="E123" s="21"/>
      <c r="F123" s="21"/>
    </row>
    <row r="124" spans="1:6">
      <c r="A124" s="21"/>
      <c r="B124" s="14"/>
      <c r="C124" s="21"/>
      <c r="D124" s="21"/>
      <c r="E124" s="21"/>
      <c r="F124" s="21"/>
    </row>
    <row r="125" spans="1:6">
      <c r="A125" s="21"/>
      <c r="B125" s="14"/>
      <c r="C125" s="21"/>
      <c r="D125" s="21"/>
      <c r="E125" s="21"/>
      <c r="F125" s="21"/>
    </row>
    <row r="126" spans="1:6">
      <c r="A126" s="21"/>
      <c r="B126" s="14"/>
      <c r="C126" s="21"/>
      <c r="D126" s="21"/>
      <c r="E126" s="21"/>
      <c r="F126" s="21"/>
    </row>
    <row r="127" spans="1:6">
      <c r="A127" s="21"/>
      <c r="B127" s="14"/>
      <c r="C127" s="21"/>
      <c r="D127" s="21"/>
      <c r="E127" s="21"/>
      <c r="F127" s="21"/>
    </row>
    <row r="128" spans="1:6">
      <c r="A128" s="21"/>
      <c r="B128" s="14"/>
      <c r="C128" s="21"/>
      <c r="D128" s="21"/>
      <c r="E128" s="21"/>
      <c r="F128" s="21"/>
    </row>
    <row r="129" spans="1:6">
      <c r="A129" s="21"/>
      <c r="B129" s="14"/>
      <c r="C129" s="21"/>
      <c r="D129" s="21"/>
      <c r="E129" s="21"/>
      <c r="F129" s="21"/>
    </row>
    <row r="130" spans="1:6">
      <c r="A130" s="21"/>
      <c r="B130" s="14"/>
      <c r="C130" s="21"/>
      <c r="D130" s="21"/>
      <c r="E130" s="21"/>
      <c r="F130" s="21"/>
    </row>
    <row r="131" spans="1:6">
      <c r="A131" s="21"/>
      <c r="B131" s="14"/>
      <c r="C131" s="21"/>
      <c r="D131" s="21"/>
      <c r="E131" s="21"/>
      <c r="F131" s="21"/>
    </row>
    <row r="132" spans="1:6">
      <c r="A132" s="21"/>
      <c r="B132" s="14"/>
      <c r="C132" s="21"/>
      <c r="D132" s="21"/>
      <c r="E132" s="21"/>
      <c r="F132" s="21"/>
    </row>
    <row r="133" spans="1:6">
      <c r="A133" s="21"/>
      <c r="B133" s="14"/>
      <c r="C133" s="21"/>
      <c r="D133" s="21"/>
      <c r="E133" s="21"/>
      <c r="F133" s="21"/>
    </row>
    <row r="134" spans="1:6">
      <c r="A134" s="21"/>
      <c r="B134" s="14"/>
      <c r="C134" s="21"/>
      <c r="D134" s="21"/>
      <c r="E134" s="21"/>
      <c r="F134" s="21"/>
    </row>
    <row r="135" spans="1:6">
      <c r="A135" s="21"/>
      <c r="B135" s="14"/>
      <c r="C135" s="21"/>
      <c r="D135" s="21"/>
      <c r="E135" s="21"/>
      <c r="F135" s="21"/>
    </row>
    <row r="136" spans="1:6">
      <c r="A136" s="21"/>
      <c r="B136" s="14"/>
      <c r="C136" s="21"/>
      <c r="D136" s="21"/>
      <c r="E136" s="21"/>
      <c r="F136" s="21"/>
    </row>
    <row r="137" spans="1:6">
      <c r="A137" s="21"/>
      <c r="B137" s="14"/>
      <c r="C137" s="21"/>
      <c r="D137" s="21"/>
      <c r="E137" s="21"/>
      <c r="F137" s="21"/>
    </row>
    <row r="138" spans="1:6">
      <c r="A138" s="21"/>
      <c r="B138" s="14"/>
      <c r="C138" s="21"/>
      <c r="D138" s="21"/>
      <c r="E138" s="21"/>
      <c r="F138" s="21"/>
    </row>
    <row r="139" spans="1:6">
      <c r="A139" s="21"/>
      <c r="B139" s="14"/>
      <c r="C139" s="21"/>
      <c r="D139" s="21"/>
      <c r="E139" s="21"/>
      <c r="F139" s="21"/>
    </row>
    <row r="140" spans="1:6">
      <c r="A140" s="21"/>
      <c r="B140" s="14"/>
      <c r="C140" s="21"/>
      <c r="D140" s="21"/>
      <c r="E140" s="21"/>
      <c r="F140" s="21"/>
    </row>
    <row r="141" spans="1:6">
      <c r="A141" s="21"/>
      <c r="B141" s="14"/>
      <c r="C141" s="21"/>
      <c r="D141" s="21"/>
      <c r="E141" s="21"/>
      <c r="F141" s="21"/>
    </row>
    <row r="142" spans="1:6">
      <c r="A142" s="21"/>
      <c r="B142" s="14"/>
      <c r="C142" s="21"/>
      <c r="D142" s="21"/>
      <c r="E142" s="21"/>
      <c r="F142" s="21"/>
    </row>
    <row r="143" spans="1:6">
      <c r="A143" s="21"/>
      <c r="B143" s="14"/>
      <c r="C143" s="21"/>
      <c r="D143" s="21"/>
      <c r="E143" s="21"/>
      <c r="F143" s="21"/>
    </row>
    <row r="144" spans="1:6">
      <c r="A144" s="21"/>
      <c r="B144" s="14"/>
      <c r="C144" s="21"/>
      <c r="D144" s="21"/>
      <c r="E144" s="21"/>
      <c r="F144" s="21"/>
    </row>
    <row r="145" spans="1:6">
      <c r="A145" s="21"/>
      <c r="B145" s="14"/>
      <c r="C145" s="21"/>
      <c r="D145" s="21"/>
      <c r="E145" s="21"/>
      <c r="F145" s="21"/>
    </row>
    <row r="146" spans="1:6">
      <c r="A146" s="21"/>
      <c r="B146" s="14"/>
      <c r="C146" s="21"/>
      <c r="D146" s="21"/>
      <c r="E146" s="21"/>
      <c r="F146" s="21"/>
    </row>
    <row r="147" spans="1:6">
      <c r="A147" s="21"/>
      <c r="B147" s="14"/>
      <c r="C147" s="21"/>
      <c r="D147" s="21"/>
      <c r="E147" s="21"/>
      <c r="F147" s="21"/>
    </row>
    <row r="148" spans="1:6">
      <c r="A148" s="21"/>
      <c r="B148" s="14"/>
      <c r="C148" s="21"/>
      <c r="D148" s="21"/>
      <c r="E148" s="21"/>
      <c r="F148" s="21"/>
    </row>
    <row r="149" spans="1:6">
      <c r="A149" s="21"/>
      <c r="B149" s="14"/>
      <c r="C149" s="21"/>
      <c r="D149" s="21"/>
      <c r="E149" s="21"/>
      <c r="F149" s="21"/>
    </row>
    <row r="150" spans="1:6">
      <c r="A150" s="21"/>
      <c r="B150" s="14"/>
      <c r="C150" s="21"/>
      <c r="D150" s="21"/>
      <c r="E150" s="21"/>
      <c r="F150" s="21"/>
    </row>
    <row r="151" spans="1:6">
      <c r="A151" s="21"/>
      <c r="B151" s="14"/>
      <c r="C151" s="21"/>
      <c r="D151" s="21"/>
      <c r="E151" s="21"/>
      <c r="F151" s="21"/>
    </row>
    <row r="152" spans="1:6">
      <c r="A152" s="21"/>
      <c r="B152" s="14"/>
      <c r="C152" s="21"/>
      <c r="D152" s="21"/>
      <c r="E152" s="21"/>
      <c r="F152" s="21"/>
    </row>
    <row r="153" spans="1:6">
      <c r="A153" s="21"/>
      <c r="B153" s="14"/>
      <c r="C153" s="21"/>
      <c r="D153" s="21"/>
      <c r="E153" s="21"/>
      <c r="F153" s="21"/>
    </row>
    <row r="154" spans="1:6">
      <c r="A154" s="21"/>
      <c r="B154" s="14"/>
      <c r="C154" s="21"/>
      <c r="D154" s="21"/>
      <c r="E154" s="21"/>
      <c r="F154" s="21"/>
    </row>
    <row r="155" spans="1:6">
      <c r="A155" s="21"/>
      <c r="B155" s="14"/>
      <c r="C155" s="21"/>
      <c r="D155" s="21"/>
      <c r="E155" s="21"/>
      <c r="F155" s="21"/>
    </row>
    <row r="156" spans="1:6">
      <c r="A156" s="21"/>
      <c r="B156" s="14"/>
      <c r="C156" s="21"/>
      <c r="D156" s="21"/>
      <c r="E156" s="21"/>
      <c r="F156" s="21"/>
    </row>
    <row r="157" spans="1:6">
      <c r="A157" s="21"/>
      <c r="B157" s="14"/>
      <c r="C157" s="21"/>
      <c r="D157" s="21"/>
      <c r="E157" s="21"/>
      <c r="F157" s="21"/>
    </row>
    <row r="158" spans="1:6">
      <c r="A158" s="21"/>
      <c r="B158" s="14"/>
      <c r="C158" s="21"/>
      <c r="D158" s="21"/>
      <c r="E158" s="21"/>
      <c r="F158" s="21"/>
    </row>
    <row r="159" spans="1:6">
      <c r="A159" s="21"/>
      <c r="B159" s="14"/>
      <c r="C159" s="21"/>
      <c r="D159" s="21"/>
      <c r="E159" s="21"/>
      <c r="F159" s="21"/>
    </row>
    <row r="160" spans="1:6">
      <c r="A160" s="21"/>
      <c r="B160" s="14"/>
      <c r="C160" s="21"/>
      <c r="D160" s="21"/>
      <c r="E160" s="21"/>
      <c r="F160" s="21"/>
    </row>
    <row r="161" spans="1:6">
      <c r="A161" s="21"/>
      <c r="B161" s="14"/>
      <c r="C161" s="21"/>
      <c r="D161" s="21"/>
      <c r="E161" s="21"/>
      <c r="F161" s="21"/>
    </row>
    <row r="162" spans="1:6">
      <c r="A162" s="21"/>
      <c r="B162" s="14"/>
      <c r="C162" s="21"/>
      <c r="D162" s="21"/>
      <c r="E162" s="21"/>
      <c r="F162" s="21"/>
    </row>
    <row r="163" spans="1:6">
      <c r="A163" s="21"/>
      <c r="B163" s="14"/>
      <c r="C163" s="21"/>
      <c r="D163" s="21"/>
      <c r="E163" s="21"/>
      <c r="F163" s="21"/>
    </row>
    <row r="164" spans="1:6">
      <c r="A164" s="21"/>
      <c r="B164" s="14"/>
      <c r="C164" s="21"/>
      <c r="D164" s="21"/>
      <c r="E164" s="21"/>
      <c r="F164" s="21"/>
    </row>
    <row r="165" spans="1:6">
      <c r="A165" s="21"/>
      <c r="B165" s="14"/>
      <c r="C165" s="21"/>
      <c r="D165" s="21"/>
      <c r="E165" s="21"/>
      <c r="F165" s="21"/>
    </row>
    <row r="166" spans="1:6">
      <c r="A166" s="21"/>
      <c r="B166" s="14"/>
      <c r="C166" s="21"/>
      <c r="D166" s="21"/>
      <c r="E166" s="21"/>
      <c r="F166" s="21"/>
    </row>
    <row r="167" spans="1:6">
      <c r="A167" s="21"/>
      <c r="B167" s="14"/>
      <c r="C167" s="21"/>
      <c r="D167" s="21"/>
      <c r="E167" s="21"/>
      <c r="F167" s="21"/>
    </row>
    <row r="168" spans="1:6">
      <c r="A168" s="21"/>
      <c r="B168" s="14"/>
      <c r="C168" s="21"/>
      <c r="D168" s="21"/>
      <c r="E168" s="21"/>
      <c r="F168" s="21"/>
    </row>
    <row r="169" spans="1:6">
      <c r="A169" s="21"/>
      <c r="B169" s="14"/>
      <c r="C169" s="21"/>
      <c r="D169" s="21"/>
      <c r="E169" s="21"/>
      <c r="F169" s="21"/>
    </row>
    <row r="170" spans="1:6">
      <c r="A170" s="21"/>
      <c r="B170" s="14"/>
      <c r="C170" s="21"/>
      <c r="D170" s="21"/>
      <c r="E170" s="21"/>
      <c r="F170" s="21"/>
    </row>
    <row r="171" spans="1:6">
      <c r="A171" s="21"/>
      <c r="B171" s="14"/>
      <c r="C171" s="21"/>
      <c r="D171" s="21"/>
      <c r="E171" s="21"/>
      <c r="F171" s="21"/>
    </row>
    <row r="172" spans="1:6">
      <c r="A172" s="21"/>
      <c r="B172" s="14"/>
      <c r="C172" s="21"/>
      <c r="D172" s="21"/>
      <c r="E172" s="21"/>
      <c r="F172" s="21"/>
    </row>
    <row r="173" spans="1:6">
      <c r="A173" s="21"/>
      <c r="B173" s="14"/>
      <c r="C173" s="21"/>
      <c r="D173" s="21"/>
      <c r="E173" s="21"/>
      <c r="F173" s="21"/>
    </row>
    <row r="174" spans="1:6">
      <c r="A174" s="21"/>
      <c r="B174" s="14"/>
      <c r="C174" s="21"/>
      <c r="D174" s="21"/>
      <c r="E174" s="21"/>
      <c r="F174" s="21"/>
    </row>
    <row r="175" spans="1:6">
      <c r="A175" s="21"/>
      <c r="B175" s="14"/>
      <c r="C175" s="21"/>
      <c r="D175" s="21"/>
      <c r="E175" s="21"/>
      <c r="F175" s="21"/>
    </row>
    <row r="176" spans="1:6">
      <c r="A176" s="21"/>
      <c r="B176" s="14"/>
      <c r="C176" s="21"/>
      <c r="D176" s="21"/>
      <c r="E176" s="21"/>
      <c r="F176" s="21"/>
    </row>
    <row r="177" spans="1:6">
      <c r="A177" s="21"/>
      <c r="B177" s="14"/>
      <c r="C177" s="21"/>
      <c r="D177" s="21"/>
      <c r="E177" s="21"/>
      <c r="F177" s="21"/>
    </row>
    <row r="178" spans="1:6">
      <c r="A178" s="21"/>
      <c r="B178" s="14"/>
      <c r="C178" s="21"/>
      <c r="D178" s="21"/>
      <c r="E178" s="21"/>
      <c r="F178" s="21"/>
    </row>
    <row r="179" spans="1:6">
      <c r="A179" s="21"/>
      <c r="B179" s="14"/>
      <c r="C179" s="21"/>
      <c r="D179" s="21"/>
      <c r="E179" s="21"/>
      <c r="F179" s="21"/>
    </row>
    <row r="180" spans="1:6">
      <c r="A180" s="21"/>
      <c r="B180" s="14"/>
      <c r="C180" s="21"/>
      <c r="D180" s="21"/>
      <c r="E180" s="21"/>
      <c r="F180" s="21"/>
    </row>
    <row r="181" spans="1:6">
      <c r="A181" s="21"/>
      <c r="B181" s="14"/>
      <c r="C181" s="21"/>
      <c r="D181" s="21"/>
      <c r="E181" s="21"/>
      <c r="F181" s="21"/>
    </row>
    <row r="182" spans="1:6">
      <c r="A182" s="21"/>
      <c r="B182" s="14"/>
      <c r="C182" s="21"/>
      <c r="D182" s="21"/>
      <c r="E182" s="21"/>
      <c r="F182" s="21"/>
    </row>
    <row r="183" spans="1:6">
      <c r="A183" s="21"/>
      <c r="B183" s="14"/>
      <c r="C183" s="21"/>
      <c r="D183" s="21"/>
      <c r="E183" s="21"/>
      <c r="F183" s="21"/>
    </row>
  </sheetData>
  <dataValidations count="50">
    <dataValidation allowBlank="1" showInputMessage="1" showErrorMessage="1" errorTitle="Date format not correct" error="Please Enter Date in the format: DD.MM.YYYY" sqref="D3">
      <formula1>0</formula1>
      <formula2>0</formula2>
    </dataValidation>
    <dataValidation allowBlank="1" showInputMessage="1" showErrorMessage="1" promptTitle="Date" prompt="Please Enter Date in the format: DD.MM.YYYY" sqref="C2">
      <formula1>0</formula1>
      <formula2>0</formula2>
    </dataValidation>
    <dataValidation allowBlank="1" showInputMessage="1" showErrorMessage="1" promptTitle="Project ID" prompt="Project ID should be in the format: SCCXXXX where XXXX is a 4 digit number_x000a__x000a_Leading Zeros should be entered (eg. SCC0022)_x000a__x000a_Please enter project ID between 0001 and 0250" sqref="A2">
      <formula1>0</formula1>
      <formula2>0</formula2>
    </dataValidation>
    <dataValidation allowBlank="1" showInputMessage="1" showErrorMessage="1" promptTitle="Project Title " prompt="Enter the title of your project. " sqref="A11">
      <formula1>0</formula1>
      <formula2>0</formula2>
    </dataValidation>
    <dataValidation allowBlank="1" showInputMessage="1" showErrorMessage="1" promptTitle="Feature Type" prompt="The FASTQ data will be interpreted using the rows from the feature reference file that have a ‘feature_type’ that matches this library_type. This field is case-sensitive, and must match a valid library type as described in the Library / Feature Types sect" sqref="F53">
      <formula1>0</formula1>
      <formula2>0</formula2>
    </dataValidation>
    <dataValidation allowBlank="1" showInputMessage="1" showErrorMessage="1" promptTitle="Sequence" prompt="Nucleotide barcode sequence associated with this feature. E.g., antibody barcode or sgRNA protospacer sequence." sqref="E53">
      <formula1>0</formula1>
      <formula2>0</formula2>
    </dataValidation>
    <dataValidation allowBlank="1" showInputMessage="1" showErrorMessage="1" promptTitle="Pattern" prompt="Specifies how to extract the Feature Barcode sequence from the read. See the Barcode Extraction Pattern section at https://support.10xgenomics.com/single-cell-gene-expression/software/pipelines/latest/using/feature-bc-analysis#pattern" sqref="D53">
      <formula1>0</formula1>
      <formula2>0</formula2>
    </dataValidation>
    <dataValidation allowBlank="1" showInputMessage="1" showErrorMessage="1" promptTitle="Read" prompt="Specifies which RNA sequencing read contains the Feature Barcode sequence. Must be R1 or R2. Note: in most cases R2 is the correct read._x000a_" sqref="C53">
      <formula1>0</formula1>
      <formula2>0</formula2>
    </dataValidation>
    <dataValidation allowBlank="1" showInputMessage="1" showErrorMessage="1" promptTitle="ID" prompt="Unique ID for this feature. Must not contain whitespace, quote or comma characters. Each ID must be unique and must not collide with a gene identifier from the transcriptome." sqref="A53">
      <formula1>0</formula1>
      <formula2>0</formula2>
    </dataValidation>
    <dataValidation allowBlank="1" showInputMessage="1" showErrorMessage="1" promptTitle="Desired cell number" prompt="Input here the desired cell number. Maximum allowed currenlty is 30,000. _x000a_" sqref="G16">
      <formula1>0</formula1>
      <formula2>0</formula2>
    </dataValidation>
    <dataValidation allowBlank="1" showInputMessage="1" showErrorMessage="1" promptTitle="Volume" prompt="Indicate here the volume of the pool in uL. " sqref="E16">
      <formula1>0</formula1>
      <formula2>0</formula2>
    </dataValidation>
    <dataValidation allowBlank="1" showInputMessage="1" showErrorMessage="1" promptTitle="Sample Type" prompt="Either Cells or Nuclei." sqref="L16">
      <formula1>0</formula1>
      <formula2>0</formula2>
    </dataValidation>
    <dataValidation allowBlank="1" showInputMessage="1" showErrorMessage="1" promptTitle="Pool Concentration" prompt="Input here the concentration in cells/uL  for the corresponding pool." sqref="D16">
      <formula1>0</formula1>
      <formula2>0</formula2>
    </dataValidation>
    <dataValidation allowBlank="1" showInputMessage="1" showErrorMessage="1" promptTitle="Sample Pool" prompt="Enter a unique number from 1-10 for each pool." sqref="B16">
      <formula1>0</formula1>
      <formula2>0</formula2>
    </dataValidation>
    <dataValidation allowBlank="1" showInputMessage="1" showErrorMessage="1" promptTitle="Name" prompt="Human-readable name for this feature. Must not contain whitespace. This name will be displayed in Loupe Browser." sqref="B53">
      <formula1>0</formula1>
      <formula2>0</formula2>
    </dataValidation>
    <dataValidation allowBlank="1" showInputMessage="1" showErrorMessage="1" promptTitle="Cell Type" prompt="Specify the type of cells used (e.g., HEK 293, MFC7) or the tissue (e.g., kidney, spleen) from which the cells are derived." sqref="M16">
      <formula1>0</formula1>
      <formula2>0</formula2>
    </dataValidation>
    <dataValidation allowBlank="1" showInputMessage="1" showErrorMessage="1" promptTitle="Description" prompt="Description of the sample or condition. " sqref="N16">
      <formula1>0</formula1>
      <formula2>0</formula2>
    </dataValidation>
    <dataValidation allowBlank="1" showInputMessage="1" showErrorMessage="1" promptTitle="User Email " prompt="Enter the Email of the user" sqref="A10">
      <formula1>0</formula1>
      <formula2>0</formula2>
    </dataValidation>
    <dataValidation allowBlank="1" showInputMessage="1" showErrorMessage="1" promptTitle="User " prompt="Enter the name and surname of the user in the format Name, Surname" sqref="A9">
      <formula1>0</formula1>
      <formula2>0</formula2>
    </dataValidation>
    <dataValidation allowBlank="1" showInputMessage="1" showErrorMessage="1" promptTitle="Principal Investigator " prompt="Enter the name and surename of the PI in the following format: _x000a_Name, Surname" sqref="A6 A8">
      <formula1>0</formula1>
      <formula2>0</formula2>
    </dataValidation>
    <dataValidation type="custom" allowBlank="1" showInputMessage="1" showErrorMessage="1" errorTitle="Not a valid Email " error="Enter a valid Email." sqref="C10">
      <formula1>AND(IFERROR(FIND(".",C9),0),IFERROR(FIND(".",C9,FIND("@",C9)),0))</formula1>
      <formula2>0</formula2>
    </dataValidation>
    <dataValidation type="custom" allowBlank="1" showInputMessage="1" showErrorMessage="1" errorTitle="Project ID" error="Project ID should be filled by the project manager._x000a__x000a_Format: SCCXXXX were XXXX is a 4 digit number." sqref="A3">
      <formula1>EXACT(LEFT(A3,3),"SCC")</formula1>
      <formula2>0</formula2>
    </dataValidation>
    <dataValidation type="custom" allowBlank="1" showInputMessage="1" showErrorMessage="1" errorTitle="Date format not correct" error="Please Enter Date in the format: DD.MM.YYYY" sqref="C3">
      <formula1>AND(EXACT(MID(C3,3,1),"."),EXACT(MID(C3,6,1),"."),INT(LEFT(C3,2)),INT(MID(C3,4,2)),INT(RIGHT(C3,4)))</formula1>
      <formula2>0</formula2>
    </dataValidation>
    <dataValidation allowBlank="1" showInputMessage="1" showErrorMessage="1" promptTitle="CMO" sqref="J17:J46">
      <formula1>0</formula1>
      <formula2>0</formula2>
    </dataValidation>
    <dataValidation type="decimal" operator="greaterThan" allowBlank="1" showInputMessage="1" showErrorMessage="1" error="Only numbers allowed" sqref="E17:F46">
      <formula1>0</formula1>
      <formula2>0</formula2>
    </dataValidation>
    <dataValidation type="whole" allowBlank="1" showInputMessage="1" showErrorMessage="1" sqref="B17:B46">
      <formula1>1</formula1>
      <formula2>10</formula2>
    </dataValidation>
    <dataValidation type="decimal" operator="greaterThan" allowBlank="1" showInputMessage="1" showErrorMessage="1" error="Only numbers are allowed._x000a__x000a__x000a_" sqref="D17:D46">
      <formula1>0</formula1>
      <formula2>0</formula2>
    </dataValidation>
    <dataValidation type="whole" allowBlank="1" showInputMessage="1" showErrorMessage="1" errorTitle="Target Cell Number" error="Number too big._x000a__x000a_Currently, the maximum target cell number allowed is 30,000" sqref="G17:G46">
      <formula1>1</formula1>
      <formula2>30000</formula2>
    </dataValidation>
    <dataValidation allowBlank="1" showInputMessage="1" showErrorMessage="1" promptTitle="Species" prompt="Please specify here the Species/Organism of origin of the Tissue/Organ/Cell used_x000a__x000a_Please contact us, if your species of interest is not among the list_x000a_" sqref="K16">
      <formula1>0</formula1>
      <formula2>0</formula2>
    </dataValidation>
    <dataValidation allowBlank="1" showInputMessage="1" showErrorMessage="1" promptTitle="HTO or CMO" prompt="Input here the id of the CMO or HTO used for this sample, If any._x000a__x000a_If multiple CMOs were used for one sample, please enter them as follows: CMO301|CMO302 _x000a__x000a_Please also fill the corresponding information in the features table below" sqref="J16">
      <formula1>0</formula1>
      <formula2>0</formula2>
    </dataValidation>
    <dataValidation allowBlank="1" showInputMessage="1" showErrorMessage="1" promptTitle="Ratio" prompt="Enter the ratio used for pooling the samples. It is recommend to use equal pooling ratios. _x000a_See the sheet &quot;Service Request Example&quot; for an example of how to enter the ratio.  _x000a_" sqref="C16">
      <formula1>0</formula1>
      <formula2>0</formula2>
    </dataValidation>
    <dataValidation type="custom" allowBlank="1" showInputMessage="1" showErrorMessage="1" errorTitle=" " sqref="E54:E183">
      <formula1>AND(COUNTIF($E54:$E85,E54)=1,ISNUMBER(SUMPRODUCT(SEARCH(MID(E54,ROW(INDIRECT("1:"&amp;LEN(E54))),1),"ATGCN"))))</formula1>
      <formula2>0</formula2>
    </dataValidation>
    <dataValidation type="list" allowBlank="1" showInputMessage="1" showErrorMessage="1" sqref="K17:K46">
      <formula1>"Human,Mouse,Rat,Pig"</formula1>
      <formula2>0</formula2>
    </dataValidation>
    <dataValidation type="list" allowBlank="1" showInputMessage="1" showErrorMessage="1" sqref="L17:L46">
      <formula1>"Cells,Nuclei"</formula1>
      <formula2>0</formula2>
    </dataValidation>
    <dataValidation type="custom" allowBlank="1" showInputMessage="1" showErrorMessage="1" error="Should be unique. _x000a_Should not contain spaces or special characters._x000a_Should contain more than three characters._x000a_Should not start with a number. " sqref="A54:B57 A58:A183">
      <formula1>AND(NOT(ISNUMBER(VALUE(LEFT(A54,1)))),AND(LEN(A54)&gt;=2,LEN(A54)&lt;=16),A54=SUBSTITUTE(A54," ",""),COUNTIF($A54:$A88,A54)=1,ISNUMBER(SUMPRODUCT(SEARCH(MID(A54,ROW(INDIRECT("1:"&amp;LEN(A54))),1),'Service Request Template'!allowed))))</formula1>
      <formula2>0</formula2>
    </dataValidation>
    <dataValidation type="custom" allowBlank="1" showInputMessage="1" showErrorMessage="1" error="Should be unique. _x000a_Should not contain spaces. _x000a_Should not start with a number. " sqref="B58:B183">
      <formula1>AND(NOT(ISNUMBER(VALUE(LEFT(B58,1)))),AND(LEN(B58)&gt;=2,LEN(B58)&lt;=16),B58=SUBSTITUTE(B58," ",""),COUNTIF($B58:$B89,B58)=1)</formula1>
      <formula2>0</formula2>
    </dataValidation>
    <dataValidation type="list" allowBlank="1" showInputMessage="1" showErrorMessage="1" sqref="C54:C183">
      <formula1>"R1,R2"</formula1>
      <formula2>0</formula2>
    </dataValidation>
    <dataValidation type="list" allowBlank="1" showInputMessage="1" showErrorMessage="1" sqref="F54:F183">
      <formula1>"Antibody Capture,Multiplexing Capture"</formula1>
      <formula2>0</formula2>
    </dataValidation>
    <dataValidation allowBlank="1" showInputMessage="1" showErrorMessage="1" promptTitle="Sample name" prompt="Please give clear names to your samples._x000a_-No space or special characters allowed_x000a_-Two to 15 characters long_x000a_-Should not start by a number_x000a_-Should be unique to each sample_x000a_" sqref="A16">
      <formula1>0</formula1>
      <formula2>0</formula2>
    </dataValidation>
    <dataValidation allowBlank="1" showInputMessage="1" showErrorMessage="1" promptTitle="Cell count" prompt="Indicate here the number of cells of the pool." sqref="F16">
      <formula1>0</formula1>
      <formula2>0</formula2>
    </dataValidation>
    <dataValidation allowBlank="1" showInputMessage="1" showErrorMessage="1" promptTitle="Target reads per cell " prompt="Input here the desired number of reads per cell." sqref="H16">
      <formula1>0</formula1>
      <formula2>0</formula2>
    </dataValidation>
    <dataValidation allowBlank="1" showInputMessage="1" showErrorMessage="1" promptTitle="Desired number of reads per sample" prompt="Input here the desired number of reads per sample._x000a__x000a_" sqref="I16">
      <formula1>0</formula1>
      <formula2>0</formula2>
    </dataValidation>
    <dataValidation allowBlank="1" showInputMessage="1" showErrorMessage="1" promptTitle="Work package" prompt="Enter the number of the work package" sqref="B2">
      <formula1>0</formula1>
      <formula2>0</formula2>
    </dataValidation>
    <dataValidation allowBlank="1" showInputMessage="1" showErrorMessage="1" promptTitle="Principal Investigator Email" prompt="Enter the Email of the PI" sqref="A7">
      <formula1>0</formula1>
      <formula2>0</formula2>
    </dataValidation>
    <dataValidation allowBlank="1" showInputMessage="1" showErrorMessage="1" promptTitle="Protocol" prompt="Enter the name of the protocol which should be performed" sqref="D2">
      <formula1>0</formula1>
      <formula2>0</formula2>
    </dataValidation>
    <dataValidation type="custom" allowBlank="1" showInputMessage="1" showErrorMessage="1" sqref="A17:A46">
      <formula1>AND(NOT(ISNUMBER(VALUE(LEFT(A17,1)))),AND(LEN(A17)&gt;=2,LEN(A17)&lt;=15),A17=SUBSTITUTE(A17," ",""),COUNTIF($A$17:$A$46,A17)=1,ISNUMBER(SUMPRODUCT(SEARCH(MID(A17,ROW(INDIRECT("1:"&amp;LEN(A17))),1),$T$4))))</formula1>
      <formula2>0</formula2>
    </dataValidation>
    <dataValidation type="whole" allowBlank="1" showInputMessage="1" showErrorMessage="1" error="Enter number from 1 to 10_x000a_" sqref="B3">
      <formula1>1</formula1>
      <formula2>10</formula2>
    </dataValidation>
    <dataValidation type="whole" allowBlank="1" showInputMessage="1" showErrorMessage="1" errorTitle="Target reads per cell" error="Number too big._x000a__x000a_Currently, the maximum target reads per cell allowed is 100,000" sqref="H17:H46">
      <formula1>1</formula1>
      <formula2>100000</formula2>
    </dataValidation>
    <dataValidation type="whole" allowBlank="1" showInputMessage="1" showErrorMessage="1" errorTitle="Target reads per sample" error="Number too big._x000a__x000a_Currently, the maximum target reads per sample allowed is 100,000,000" sqref="I17:I46">
      <formula1>1</formula1>
      <formula2>100000000</formula2>
    </dataValidation>
    <dataValidation type="custom" allowBlank="1" showInputMessage="1" showErrorMessage="1" errorTitle="Not a valid Email " error="Enter a valid Email." sqref="B10">
      <formula1>AND(ISERROR(FIND(" ",B10)),LEN(B10)-LEN(SUBSTITUTE(B10,"@",""))=1,IFERROR(SEARCH("@",B10)&lt;SEARCH(".",B10,SEARCH("@",B10)),0),NOT(IFERROR(SEARCH(".",B10,SEARCH("@",B10))-SEARCH("@",B10),0)=1),LEFT(B10,1)&lt;&gt;".",RIGHT(B10,1)&lt;&gt;".")</formula1>
      <formula2>0</formula2>
    </dataValidation>
  </dataValidations>
  <hyperlinks>
    <hyperlink ref="G51" r:id="rId1"/>
  </hyperlinks>
  <pageMargins left="0.7" right="0.7" top="0.75" bottom="0.75" header="0.51180555555555496" footer="0.51180555555555496"/>
  <pageSetup paperSize="9" scale="40" pageOrder="overThenDown" orientation="portrait" useFirstPageNumber="1" horizontalDpi="300" verticalDpi="30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zoomScale="73" zoomScaleNormal="73" workbookViewId="0"/>
  </sheetViews>
  <sheetFormatPr defaultColWidth="8.5" defaultRowHeight="15.5"/>
  <cols>
    <col min="1" max="1" width="37.75" customWidth="1"/>
    <col min="2" max="2" width="17" customWidth="1"/>
    <col min="3" max="3" width="14.25" customWidth="1"/>
    <col min="4" max="4" width="24.6640625" customWidth="1"/>
    <col min="5" max="5" width="15.5" customWidth="1"/>
    <col min="6" max="6" width="14.33203125" customWidth="1"/>
    <col min="7" max="7" width="10.58203125" customWidth="1"/>
  </cols>
  <sheetData>
    <row r="1" spans="1:7" ht="30" customHeight="1">
      <c r="A1" s="44" t="s">
        <v>12</v>
      </c>
      <c r="B1" s="7" t="s">
        <v>13</v>
      </c>
      <c r="C1" s="7"/>
      <c r="D1" s="7"/>
      <c r="E1" s="7"/>
      <c r="F1" s="7" t="s">
        <v>14</v>
      </c>
      <c r="G1" s="7"/>
    </row>
    <row r="2" spans="1:7" ht="22" customHeight="1">
      <c r="A2" s="46" t="str">
        <f>IF(ROWS(A$2:A2)&gt;COUNTA('Service Request Template'!B6),"",INDEX('Service Request Template'!B6,_xlfn.AGGREGATE(15,6,(ROW('Service Request Template'!B6)-ROW('Service Request Template'!B6)+1)/('Service Request Template'!B6&lt;&gt;""),ROWS(A$2:A2))))</f>
        <v/>
      </c>
      <c r="B2" s="6" t="str">
        <f>IF(ROWS(B$2:B2)&gt;COUNTA('Service Request Template'!B7),"",INDEX('Service Request Template'!B7,_xlfn.AGGREGATE(15,6,(ROW('Service Request Template'!B7)-ROW('Service Request Template'!B7)+1)/('Service Request Template'!B7&lt;&gt;""),ROWS(B$2:B2))))</f>
        <v/>
      </c>
      <c r="C2" s="6"/>
      <c r="D2" s="6"/>
      <c r="E2" s="6"/>
      <c r="F2" s="5" t="str">
        <f>IF(ROWS(F$2:F2)&gt;COUNTA('Service Request Template'!B8),"",INDEX('Service Request Template'!B8,_xlfn.AGGREGATE(15,6,(ROW('Service Request Template'!B8)-ROW('Service Request Template'!B8)+1)/('Service Request Template'!B8&lt;&gt;""),ROWS(F$2:F2))))</f>
        <v/>
      </c>
      <c r="G2" s="5"/>
    </row>
    <row r="3" spans="1:7" ht="22" customHeight="1">
      <c r="A3" s="47"/>
      <c r="B3" s="47"/>
      <c r="C3" s="47"/>
      <c r="D3" s="47"/>
      <c r="E3" s="47"/>
      <c r="F3" s="47"/>
      <c r="G3" s="47"/>
    </row>
    <row r="4" spans="1:7" ht="30.5" customHeight="1">
      <c r="A4" s="44" t="s">
        <v>15</v>
      </c>
      <c r="B4" s="7" t="s">
        <v>16</v>
      </c>
      <c r="C4" s="7"/>
      <c r="D4" s="7"/>
      <c r="E4" s="7"/>
      <c r="F4" s="47"/>
      <c r="G4" s="47"/>
    </row>
    <row r="5" spans="1:7" ht="22" customHeight="1">
      <c r="A5" s="46" t="str">
        <f>IF(ROWS(A$5:A5)&gt;COUNTA('Service Request Template'!B9),"",INDEX('Service Request Template'!B9,_xlfn.AGGREGATE(15,6,(ROW('Service Request Template'!B9)-ROW('Service Request Template'!B9)+1)/('Service Request Template'!B9&lt;&gt;""),ROWS(A$5:A5))))</f>
        <v/>
      </c>
      <c r="B5" s="4" t="str">
        <f>IF(ROWS(B$5:B5)&gt;COUNTA('Service Request Template'!B10),"",INDEX('Service Request Template'!B10,_xlfn.AGGREGATE(15,6,(ROW('Service Request Template'!B10)-ROW('Service Request Template'!B10)+1)/('Service Request Template'!B10&lt;&gt;""),ROWS(B$5:B5))))</f>
        <v/>
      </c>
      <c r="C5" s="4"/>
      <c r="D5" s="4"/>
      <c r="E5" s="4"/>
      <c r="F5" s="47"/>
      <c r="G5" s="47"/>
    </row>
    <row r="6" spans="1:7" ht="22" customHeight="1">
      <c r="A6" s="47"/>
      <c r="B6" s="47"/>
      <c r="C6" s="47"/>
      <c r="D6" s="47"/>
      <c r="E6" s="47"/>
      <c r="F6" s="47"/>
      <c r="G6" s="47"/>
    </row>
    <row r="7" spans="1:7" ht="30" customHeight="1">
      <c r="A7" s="3" t="s">
        <v>17</v>
      </c>
      <c r="B7" s="3"/>
      <c r="C7" s="3"/>
      <c r="D7" s="47"/>
      <c r="E7" s="47"/>
      <c r="F7" s="47"/>
      <c r="G7" s="47"/>
    </row>
    <row r="8" spans="1:7" ht="22" customHeight="1">
      <c r="A8" s="4" t="str">
        <f>IF(ROWS(A$8:A8)&gt;COUNTA('Service Request Template'!B11),"",INDEX('Service Request Template'!B11,_xlfn.AGGREGATE(15,6,(ROW('Service Request Template'!B11)-ROW('Service Request Template'!B11)+1)/('Service Request Template'!B11&lt;&gt;""),ROWS(A$8:A8))))</f>
        <v/>
      </c>
      <c r="B8" s="4"/>
      <c r="C8" s="4"/>
      <c r="D8" s="47"/>
      <c r="E8" s="47"/>
      <c r="F8" s="47"/>
      <c r="G8" s="47"/>
    </row>
    <row r="9" spans="1:7" ht="22" customHeight="1">
      <c r="A9" s="47"/>
      <c r="B9" s="47"/>
      <c r="C9" s="47"/>
      <c r="D9" s="47"/>
      <c r="E9" s="47"/>
      <c r="F9" s="47"/>
      <c r="G9" s="47"/>
    </row>
    <row r="10" spans="1:7" ht="30" customHeight="1">
      <c r="A10" s="48" t="s">
        <v>19</v>
      </c>
      <c r="B10" s="48" t="s">
        <v>20</v>
      </c>
      <c r="C10" s="48" t="s">
        <v>21</v>
      </c>
      <c r="D10" s="49" t="s">
        <v>22</v>
      </c>
      <c r="E10" s="48" t="s">
        <v>23</v>
      </c>
      <c r="F10" s="48" t="s">
        <v>24</v>
      </c>
      <c r="G10" s="47"/>
    </row>
    <row r="11" spans="1:7" ht="22" customHeight="1">
      <c r="A11" s="21" t="str">
        <f>IF(ROWS(A$11:A11)&gt;COUNTA(Table1[Condition name]),"",INDEX(Table1[Condition name],_xlfn.AGGREGATE(15,6,(ROW(Table1[Condition name])-ROW('Service Request Template'!$A$17)+1)/(Table1[Condition name]&lt;&gt;""),ROWS(A$11:A11))))</f>
        <v/>
      </c>
      <c r="B11" s="21" t="str">
        <f>IF(ROWS(B$11:B11)&gt;COUNTA(Table1[Cell pool]),"",INDEX(Table1[Cell pool],_xlfn.AGGREGATE(15,6,(ROW(Table1[Cell pool])-ROW('Service Request Template'!$A$17)+1)/(Table1[Cell pool]&lt;&gt;""),ROWS(B$11:B11))))</f>
        <v/>
      </c>
      <c r="C11" s="21" t="str">
        <f>IF(ROWS(C$11:C11)&gt;COUNTA(Table1[[Ratio ]]),"",INDEX(Table1[[Ratio ]],_xlfn.AGGREGATE(15,6,(ROW(Table1[[Ratio ]])-ROW('Service Request Template'!$A$17)+1)/(Table1[[Ratio ]]&lt;&gt;""),ROWS(C$11:C11))))</f>
        <v/>
      </c>
      <c r="D11" s="21" t="str">
        <f>IF(ROWS(D$11:D11)&gt;COUNTA(Table1[Cell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(cells/µL)]&lt;&gt;""),ROWS(D$11:D11))))</f>
        <v/>
      </c>
      <c r="E11" s="21" t="str">
        <f>IF(ROWS(E$11:E11)&gt;COUNTA(Table1[Volume (µL)]),"",INDEX(Table1[Volume (µL)],_xlfn.AGGREGATE(15,6,(ROW(Table1[Volume (µL)])-ROW('Service Request Template'!$A$17)+1)/(Table1[Volume (µL)]&lt;&gt;""),ROWS(E$11:E11))))</f>
        <v/>
      </c>
      <c r="F11" s="21" t="str">
        <f>IF(ROWS(F$11:F11)&gt;COUNTA(Table1[Cell count]),"",INDEX(Table1[Cell count],_xlfn.AGGREGATE(15,6,(ROW(Table1[Cell count])-ROW('Service Request Template'!$A$17)+1)/(Table1[Cell count]&lt;&gt;""),ROWS(F$11:F11))))</f>
        <v/>
      </c>
      <c r="G11" s="47"/>
    </row>
    <row r="12" spans="1:7" ht="22" customHeight="1">
      <c r="A12" s="21" t="str">
        <f>IF(ROWS(A$11:A12)&gt;COUNTA(Table1[Condition name]),"",INDEX(Table1[Condition name],_xlfn.AGGREGATE(15,6,(ROW(Table1[Condition name])-ROW('Service Request Template'!$A$17)+1)/(Table1[Condition name]&lt;&gt;""),ROWS(A$11:A12))))</f>
        <v/>
      </c>
      <c r="B12" s="21" t="str">
        <f>IF(ROWS(B$11:B12)&gt;COUNTA(Table1[Cell pool]),"",INDEX(Table1[Cell pool],_xlfn.AGGREGATE(15,6,(ROW(Table1[Cell pool])-ROW('Service Request Template'!$A$17)+1)/(Table1[Cell pool]&lt;&gt;""),ROWS(B$11:B12))))</f>
        <v/>
      </c>
      <c r="C12" s="21" t="str">
        <f>IF(ROWS(C$11:C12)&gt;COUNTA(Table1[[Ratio ]]),"",INDEX(Table1[[Ratio ]],_xlfn.AGGREGATE(15,6,(ROW(Table1[[Ratio ]])-ROW('Service Request Template'!$A$17)+1)/(Table1[[Ratio ]]&lt;&gt;""),ROWS(C$11:C12))))</f>
        <v/>
      </c>
      <c r="D12" s="21" t="str">
        <f>IF(ROWS(D$11:D12)&gt;COUNTA(Table1[Cell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(cells/µL)]&lt;&gt;""),ROWS(D$11:D12))))</f>
        <v/>
      </c>
      <c r="E12" s="21" t="str">
        <f>IF(ROWS(E$11:E12)&gt;COUNTA(Table1[Volume (µL)]),"",INDEX(Table1[Volume (µL)],_xlfn.AGGREGATE(15,6,(ROW(Table1[Volume (µL)])-ROW('Service Request Template'!$A$17)+1)/(Table1[Volume (µL)]&lt;&gt;""),ROWS(E$11:E12))))</f>
        <v/>
      </c>
      <c r="F12" s="21" t="str">
        <f>IF(ROWS(F$11:F12)&gt;COUNTA(Table1[Cell count]),"",INDEX(Table1[Cell count],_xlfn.AGGREGATE(15,6,(ROW(Table1[Cell count])-ROW('Service Request Template'!$A$17)+1)/(Table1[Cell count]&lt;&gt;""),ROWS(F$11:F12))))</f>
        <v/>
      </c>
      <c r="G12" s="47"/>
    </row>
    <row r="13" spans="1:7" ht="22" customHeight="1">
      <c r="A13" s="21" t="str">
        <f>IF(ROWS(A$11:A13)&gt;COUNTA(Table1[Condition name]),"",INDEX(Table1[Condition name],_xlfn.AGGREGATE(15,6,(ROW(Table1[Condition name])-ROW('Service Request Template'!$A$17)+1)/(Table1[Condition name]&lt;&gt;""),ROWS(A$11:A13))))</f>
        <v/>
      </c>
      <c r="B13" s="21" t="str">
        <f>IF(ROWS(B$11:B13)&gt;COUNTA(Table1[Cell pool]),"",INDEX(Table1[Cell pool],_xlfn.AGGREGATE(15,6,(ROW(Table1[Cell pool])-ROW('Service Request Template'!$A$17)+1)/(Table1[Cell pool]&lt;&gt;""),ROWS(B$11:B13))))</f>
        <v/>
      </c>
      <c r="C13" s="21" t="str">
        <f>IF(ROWS(C$11:C13)&gt;COUNTA(Table1[[Ratio ]]),"",INDEX(Table1[[Ratio ]],_xlfn.AGGREGATE(15,6,(ROW(Table1[[Ratio ]])-ROW('Service Request Template'!$A$17)+1)/(Table1[[Ratio ]]&lt;&gt;""),ROWS(C$11:C13))))</f>
        <v/>
      </c>
      <c r="D13" s="21" t="str">
        <f>IF(ROWS(D$11:D13)&gt;COUNTA(Table1[Cell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(cells/µL)]&lt;&gt;""),ROWS(D$11:D13))))</f>
        <v/>
      </c>
      <c r="E13" s="21" t="str">
        <f>IF(ROWS(E$11:E13)&gt;COUNTA(Table1[Volume (µL)]),"",INDEX(Table1[Volume (µL)],_xlfn.AGGREGATE(15,6,(ROW(Table1[Volume (µL)])-ROW('Service Request Template'!$A$17)+1)/(Table1[Volume (µL)]&lt;&gt;""),ROWS(E$11:E13))))</f>
        <v/>
      </c>
      <c r="F13" s="21" t="str">
        <f>IF(ROWS(F$11:F13)&gt;COUNTA(Table1[Cell count]),"",INDEX(Table1[Cell count],_xlfn.AGGREGATE(15,6,(ROW(Table1[Cell count])-ROW('Service Request Template'!$A$17)+1)/(Table1[Cell count]&lt;&gt;""),ROWS(F$11:F13))))</f>
        <v/>
      </c>
      <c r="G13" s="47"/>
    </row>
    <row r="14" spans="1:7" ht="22" customHeight="1">
      <c r="A14" s="21" t="str">
        <f>IF(ROWS(A$11:A14)&gt;COUNTA(Table1[Condition name]),"",INDEX(Table1[Condition name],_xlfn.AGGREGATE(15,6,(ROW(Table1[Condition name])-ROW('Service Request Template'!$A$17)+1)/(Table1[Condition name]&lt;&gt;""),ROWS(A$11:A14))))</f>
        <v/>
      </c>
      <c r="B14" s="21" t="str">
        <f>IF(ROWS(B$11:B14)&gt;COUNTA(Table1[Cell pool]),"",INDEX(Table1[Cell pool],_xlfn.AGGREGATE(15,6,(ROW(Table1[Cell pool])-ROW('Service Request Template'!$A$17)+1)/(Table1[Cell pool]&lt;&gt;""),ROWS(B$11:B14))))</f>
        <v/>
      </c>
      <c r="C14" s="21" t="str">
        <f>IF(ROWS(C$11:C14)&gt;COUNTA(Table1[[Ratio ]]),"",INDEX(Table1[[Ratio ]],_xlfn.AGGREGATE(15,6,(ROW(Table1[[Ratio ]])-ROW('Service Request Template'!$A$17)+1)/(Table1[[Ratio ]]&lt;&gt;""),ROWS(C$11:C14))))</f>
        <v/>
      </c>
      <c r="D14" s="21" t="str">
        <f>IF(ROWS(D$11:D14)&gt;COUNTA(Table1[Cell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(cells/µL)]&lt;&gt;""),ROWS(D$11:D14))))</f>
        <v/>
      </c>
      <c r="E14" s="21" t="str">
        <f>IF(ROWS(E$11:E14)&gt;COUNTA(Table1[Volume (µL)]),"",INDEX(Table1[Volume (µL)],_xlfn.AGGREGATE(15,6,(ROW(Table1[Volume (µL)])-ROW('Service Request Template'!$A$17)+1)/(Table1[Volume (µL)]&lt;&gt;""),ROWS(E$11:E14))))</f>
        <v/>
      </c>
      <c r="F14" s="21" t="str">
        <f>IF(ROWS(F$11:F14)&gt;COUNTA(Table1[Cell count]),"",INDEX(Table1[Cell count],_xlfn.AGGREGATE(15,6,(ROW(Table1[Cell count])-ROW('Service Request Template'!$A$17)+1)/(Table1[Cell count]&lt;&gt;""),ROWS(F$11:F14))))</f>
        <v/>
      </c>
      <c r="G14" s="47"/>
    </row>
    <row r="15" spans="1:7" ht="22" customHeight="1">
      <c r="A15" s="21" t="str">
        <f>IF(ROWS(A$11:A15)&gt;COUNTA(Table1[Condition name]),"",INDEX(Table1[Condition name],_xlfn.AGGREGATE(15,6,(ROW(Table1[Condition name])-ROW('Service Request Template'!$A$17)+1)/(Table1[Condition name]&lt;&gt;""),ROWS(A$11:A15))))</f>
        <v/>
      </c>
      <c r="B15" s="21" t="str">
        <f>IF(ROWS(B$11:B15)&gt;COUNTA(Table1[Cell pool]),"",INDEX(Table1[Cell pool],_xlfn.AGGREGATE(15,6,(ROW(Table1[Cell pool])-ROW('Service Request Template'!$A$17)+1)/(Table1[Cell pool]&lt;&gt;""),ROWS(B$11:B15))))</f>
        <v/>
      </c>
      <c r="C15" s="21" t="str">
        <f>IF(ROWS(C$11:C15)&gt;COUNTA(Table1[[Ratio ]]),"",INDEX(Table1[[Ratio ]],_xlfn.AGGREGATE(15,6,(ROW(Table1[[Ratio ]])-ROW('Service Request Template'!$A$17)+1)/(Table1[[Ratio ]]&lt;&gt;""),ROWS(C$11:C15))))</f>
        <v/>
      </c>
      <c r="D15" s="21" t="str">
        <f>IF(ROWS(D$11:D15)&gt;COUNTA(Table1[Cell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(cells/µL)]&lt;&gt;""),ROWS(D$11:D15))))</f>
        <v/>
      </c>
      <c r="E15" s="21" t="str">
        <f>IF(ROWS(E$11:E15)&gt;COUNTA(Table1[Volume (µL)]),"",INDEX(Table1[Volume (µL)],_xlfn.AGGREGATE(15,6,(ROW(Table1[Volume (µL)])-ROW('Service Request Template'!$A$17)+1)/(Table1[Volume (µL)]&lt;&gt;""),ROWS(E$11:E15))))</f>
        <v/>
      </c>
      <c r="F15" s="21" t="str">
        <f>IF(ROWS(F$11:F15)&gt;COUNTA(Table1[Cell count]),"",INDEX(Table1[Cell count],_xlfn.AGGREGATE(15,6,(ROW(Table1[Cell count])-ROW('Service Request Template'!$A$17)+1)/(Table1[Cell count]&lt;&gt;""),ROWS(F$11:F15))))</f>
        <v/>
      </c>
      <c r="G15" s="47"/>
    </row>
    <row r="16" spans="1:7" ht="22" customHeight="1">
      <c r="A16" s="21" t="str">
        <f>IF(ROWS(A$11:A16)&gt;COUNTA(Table1[Condition name]),"",INDEX(Table1[Condition name],_xlfn.AGGREGATE(15,6,(ROW(Table1[Condition name])-ROW('Service Request Template'!$A$17)+1)/(Table1[Condition name]&lt;&gt;""),ROWS(A$11:A16))))</f>
        <v/>
      </c>
      <c r="B16" s="21" t="str">
        <f>IF(ROWS(B$11:B16)&gt;COUNTA(Table1[Cell pool]),"",INDEX(Table1[Cell pool],_xlfn.AGGREGATE(15,6,(ROW(Table1[Cell pool])-ROW('Service Request Template'!$A$17)+1)/(Table1[Cell pool]&lt;&gt;""),ROWS(B$11:B16))))</f>
        <v/>
      </c>
      <c r="C16" s="21" t="str">
        <f>IF(ROWS(C$11:C16)&gt;COUNTA(Table1[[Ratio ]]),"",INDEX(Table1[[Ratio ]],_xlfn.AGGREGATE(15,6,(ROW(Table1[[Ratio ]])-ROW('Service Request Template'!$A$17)+1)/(Table1[[Ratio ]]&lt;&gt;""),ROWS(C$11:C16))))</f>
        <v/>
      </c>
      <c r="D16" s="21" t="str">
        <f>IF(ROWS(D$11:D16)&gt;COUNTA(Table1[Cell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(cells/µL)]&lt;&gt;""),ROWS(D$11:D16))))</f>
        <v/>
      </c>
      <c r="E16" s="21" t="str">
        <f>IF(ROWS(E$11:E16)&gt;COUNTA(Table1[Volume (µL)]),"",INDEX(Table1[Volume (µL)],_xlfn.AGGREGATE(15,6,(ROW(Table1[Volume (µL)])-ROW('Service Request Template'!$A$17)+1)/(Table1[Volume (µL)]&lt;&gt;""),ROWS(E$11:E16))))</f>
        <v/>
      </c>
      <c r="F16" s="21" t="str">
        <f>IF(ROWS(F$11:F16)&gt;COUNTA(Table1[Cell count]),"",INDEX(Table1[Cell count],_xlfn.AGGREGATE(15,6,(ROW(Table1[Cell count])-ROW('Service Request Template'!$A$17)+1)/(Table1[Cell count]&lt;&gt;""),ROWS(F$11:F16))))</f>
        <v/>
      </c>
      <c r="G16" s="47"/>
    </row>
    <row r="17" spans="1:7" ht="22" customHeight="1">
      <c r="A17" s="21" t="str">
        <f>IF(ROWS(A$11:A17)&gt;COUNTA(Table1[Condition name]),"",INDEX(Table1[Condition name],_xlfn.AGGREGATE(15,6,(ROW(Table1[Condition name])-ROW('Service Request Template'!$A$17)+1)/(Table1[Condition name]&lt;&gt;""),ROWS(A$11:A17))))</f>
        <v/>
      </c>
      <c r="B17" s="21" t="str">
        <f>IF(ROWS(B$11:B17)&gt;COUNTA(Table1[Cell pool]),"",INDEX(Table1[Cell pool],_xlfn.AGGREGATE(15,6,(ROW(Table1[Cell pool])-ROW('Service Request Template'!$A$17)+1)/(Table1[Cell pool]&lt;&gt;""),ROWS(B$11:B17))))</f>
        <v/>
      </c>
      <c r="C17" s="21" t="str">
        <f>IF(ROWS(C$11:C17)&gt;COUNTA(Table1[[Ratio ]]),"",INDEX(Table1[[Ratio ]],_xlfn.AGGREGATE(15,6,(ROW(Table1[[Ratio ]])-ROW('Service Request Template'!$A$17)+1)/(Table1[[Ratio ]]&lt;&gt;""),ROWS(C$11:C17))))</f>
        <v/>
      </c>
      <c r="D17" s="21" t="str">
        <f>IF(ROWS(D$11:D17)&gt;COUNTA(Table1[Cell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(cells/µL)]&lt;&gt;""),ROWS(D$11:D17))))</f>
        <v/>
      </c>
      <c r="E17" s="21" t="str">
        <f>IF(ROWS(E$11:E17)&gt;COUNTA(Table1[Volume (µL)]),"",INDEX(Table1[Volume (µL)],_xlfn.AGGREGATE(15,6,(ROW(Table1[Volume (µL)])-ROW('Service Request Template'!$A$17)+1)/(Table1[Volume (µL)]&lt;&gt;""),ROWS(E$11:E17))))</f>
        <v/>
      </c>
      <c r="F17" s="21" t="str">
        <f>IF(ROWS(F$11:F17)&gt;COUNTA(Table1[Cell count]),"",INDEX(Table1[Cell count],_xlfn.AGGREGATE(15,6,(ROW(Table1[Cell count])-ROW('Service Request Template'!$A$17)+1)/(Table1[Cell count]&lt;&gt;""),ROWS(F$11:F17))))</f>
        <v/>
      </c>
      <c r="G17" s="47"/>
    </row>
    <row r="18" spans="1:7" ht="22" customHeight="1">
      <c r="A18" s="21" t="str">
        <f>IF(ROWS(A$11:A18)&gt;COUNTA(Table1[Condition name]),"",INDEX(Table1[Condition name],_xlfn.AGGREGATE(15,6,(ROW(Table1[Condition name])-ROW('Service Request Template'!$A$17)+1)/(Table1[Condition name]&lt;&gt;""),ROWS(A$11:A18))))</f>
        <v/>
      </c>
      <c r="B18" s="21" t="str">
        <f>IF(ROWS(B$11:B18)&gt;COUNTA(Table1[Cell pool]),"",INDEX(Table1[Cell pool],_xlfn.AGGREGATE(15,6,(ROW(Table1[Cell pool])-ROW('Service Request Template'!$A$17)+1)/(Table1[Cell pool]&lt;&gt;""),ROWS(B$11:B18))))</f>
        <v/>
      </c>
      <c r="C18" s="21" t="str">
        <f>IF(ROWS(C$11:C18)&gt;COUNTA(Table1[[Ratio ]]),"",INDEX(Table1[[Ratio ]],_xlfn.AGGREGATE(15,6,(ROW(Table1[[Ratio ]])-ROW('Service Request Template'!$A$17)+1)/(Table1[[Ratio ]]&lt;&gt;""),ROWS(C$11:C18))))</f>
        <v/>
      </c>
      <c r="D18" s="21" t="str">
        <f>IF(ROWS(D$11:D18)&gt;COUNTA(Table1[Cell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(cells/µL)]&lt;&gt;""),ROWS(D$11:D18))))</f>
        <v/>
      </c>
      <c r="E18" s="21" t="str">
        <f>IF(ROWS(E$11:E18)&gt;COUNTA(Table1[Volume (µL)]),"",INDEX(Table1[Volume (µL)],_xlfn.AGGREGATE(15,6,(ROW(Table1[Volume (µL)])-ROW('Service Request Template'!$A$17)+1)/(Table1[Volume (µL)]&lt;&gt;""),ROWS(E$11:E18))))</f>
        <v/>
      </c>
      <c r="F18" s="21" t="str">
        <f>IF(ROWS(F$11:F18)&gt;COUNTA(Table1[Cell count]),"",INDEX(Table1[Cell count],_xlfn.AGGREGATE(15,6,(ROW(Table1[Cell count])-ROW('Service Request Template'!$A$17)+1)/(Table1[Cell count]&lt;&gt;""),ROWS(F$11:F18))))</f>
        <v/>
      </c>
      <c r="G18" s="47"/>
    </row>
    <row r="19" spans="1:7" ht="22" customHeight="1">
      <c r="A19" s="21" t="str">
        <f>IF(ROWS(A$11:A19)&gt;COUNTA(Table1[Condition name]),"",INDEX(Table1[Condition name],_xlfn.AGGREGATE(15,6,(ROW(Table1[Condition name])-ROW('Service Request Template'!$A$17)+1)/(Table1[Condition name]&lt;&gt;""),ROWS(A$11:A19))))</f>
        <v/>
      </c>
      <c r="B19" s="21" t="str">
        <f>IF(ROWS(B$11:B19)&gt;COUNTA(Table1[Cell pool]),"",INDEX(Table1[Cell pool],_xlfn.AGGREGATE(15,6,(ROW(Table1[Cell pool])-ROW('Service Request Template'!$A$17)+1)/(Table1[Cell pool]&lt;&gt;""),ROWS(B$11:B19))))</f>
        <v/>
      </c>
      <c r="C19" s="21" t="str">
        <f>IF(ROWS(C$11:C19)&gt;COUNTA(Table1[[Ratio ]]),"",INDEX(Table1[[Ratio ]],_xlfn.AGGREGATE(15,6,(ROW(Table1[[Ratio ]])-ROW('Service Request Template'!$A$17)+1)/(Table1[[Ratio ]]&lt;&gt;""),ROWS(C$11:C19))))</f>
        <v/>
      </c>
      <c r="D19" s="21" t="str">
        <f>IF(ROWS(D$11:D19)&gt;COUNTA(Table1[Cell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(cells/µL)]&lt;&gt;""),ROWS(D$11:D19))))</f>
        <v/>
      </c>
      <c r="E19" s="21" t="str">
        <f>IF(ROWS(E$11:E19)&gt;COUNTA(Table1[Volume (µL)]),"",INDEX(Table1[Volume (µL)],_xlfn.AGGREGATE(15,6,(ROW(Table1[Volume (µL)])-ROW('Service Request Template'!$A$17)+1)/(Table1[Volume (µL)]&lt;&gt;""),ROWS(E$11:E19))))</f>
        <v/>
      </c>
      <c r="F19" s="21" t="str">
        <f>IF(ROWS(F$11:F19)&gt;COUNTA(Table1[Cell count]),"",INDEX(Table1[Cell count],_xlfn.AGGREGATE(15,6,(ROW(Table1[Cell count])-ROW('Service Request Template'!$A$17)+1)/(Table1[Cell count]&lt;&gt;""),ROWS(F$11:F19))))</f>
        <v/>
      </c>
      <c r="G19" s="47"/>
    </row>
    <row r="20" spans="1:7" ht="22" customHeight="1">
      <c r="A20" s="21" t="str">
        <f>IF(ROWS(A$11:A20)&gt;COUNTA(Table1[Condition name]),"",INDEX(Table1[Condition name],_xlfn.AGGREGATE(15,6,(ROW(Table1[Condition name])-ROW('Service Request Template'!$A$17)+1)/(Table1[Condition name]&lt;&gt;""),ROWS(A$11:A20))))</f>
        <v/>
      </c>
      <c r="B20" s="21" t="str">
        <f>IF(ROWS(B$11:B20)&gt;COUNTA(Table1[Cell pool]),"",INDEX(Table1[Cell pool],_xlfn.AGGREGATE(15,6,(ROW(Table1[Cell pool])-ROW('Service Request Template'!$A$17)+1)/(Table1[Cell pool]&lt;&gt;""),ROWS(B$11:B20))))</f>
        <v/>
      </c>
      <c r="C20" s="21" t="str">
        <f>IF(ROWS(C$11:C20)&gt;COUNTA(Table1[[Ratio ]]),"",INDEX(Table1[[Ratio ]],_xlfn.AGGREGATE(15,6,(ROW(Table1[[Ratio ]])-ROW('Service Request Template'!$A$17)+1)/(Table1[[Ratio ]]&lt;&gt;""),ROWS(C$11:C20))))</f>
        <v/>
      </c>
      <c r="D20" s="21" t="str">
        <f>IF(ROWS(D$11:D20)&gt;COUNTA(Table1[Cell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(cells/µL)]&lt;&gt;""),ROWS(D$11:D20))))</f>
        <v/>
      </c>
      <c r="E20" s="21" t="str">
        <f>IF(ROWS(E$11:E20)&gt;COUNTA(Table1[Volume (µL)]),"",INDEX(Table1[Volume (µL)],_xlfn.AGGREGATE(15,6,(ROW(Table1[Volume (µL)])-ROW('Service Request Template'!$A$17)+1)/(Table1[Volume (µL)]&lt;&gt;""),ROWS(E$11:E20))))</f>
        <v/>
      </c>
      <c r="F20" s="21" t="str">
        <f>IF(ROWS(F$11:F20)&gt;COUNTA(Table1[Cell count]),"",INDEX(Table1[Cell count],_xlfn.AGGREGATE(15,6,(ROW(Table1[Cell count])-ROW('Service Request Template'!$A$17)+1)/(Table1[Cell count]&lt;&gt;""),ROWS(F$11:F20))))</f>
        <v/>
      </c>
      <c r="G20" s="47"/>
    </row>
    <row r="21" spans="1:7" ht="22" customHeight="1">
      <c r="A21" s="21" t="str">
        <f>IF(ROWS(A$11:A21)&gt;COUNTA(Table1[Condition name]),"",INDEX(Table1[Condition name],_xlfn.AGGREGATE(15,6,(ROW(Table1[Condition name])-ROW('Service Request Template'!$A$17)+1)/(Table1[Condition name]&lt;&gt;""),ROWS(A$11:A21))))</f>
        <v/>
      </c>
      <c r="B21" s="21" t="str">
        <f>IF(ROWS(B$11:B21)&gt;COUNTA(Table1[Cell pool]),"",INDEX(Table1[Cell pool],_xlfn.AGGREGATE(15,6,(ROW(Table1[Cell pool])-ROW('Service Request Template'!$A$17)+1)/(Table1[Cell pool]&lt;&gt;""),ROWS(B$11:B21))))</f>
        <v/>
      </c>
      <c r="C21" s="21" t="str">
        <f>IF(ROWS(C$11:C21)&gt;COUNTA(Table1[[Ratio ]]),"",INDEX(Table1[[Ratio ]],_xlfn.AGGREGATE(15,6,(ROW(Table1[[Ratio ]])-ROW('Service Request Template'!$A$17)+1)/(Table1[[Ratio ]]&lt;&gt;""),ROWS(C$11:C21))))</f>
        <v/>
      </c>
      <c r="D21" s="21" t="str">
        <f>IF(ROWS(D$11:D21)&gt;COUNTA(Table1[Cell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(cells/µL)]&lt;&gt;""),ROWS(D$11:D21))))</f>
        <v/>
      </c>
      <c r="E21" s="21" t="str">
        <f>IF(ROWS(E$11:E21)&gt;COUNTA(Table1[Volume (µL)]),"",INDEX(Table1[Volume (µL)],_xlfn.AGGREGATE(15,6,(ROW(Table1[Volume (µL)])-ROW('Service Request Template'!$A$17)+1)/(Table1[Volume (µL)]&lt;&gt;""),ROWS(E$11:E21))))</f>
        <v/>
      </c>
      <c r="F21" s="21" t="str">
        <f>IF(ROWS(F$11:F21)&gt;COUNTA(Table1[Cell count]),"",INDEX(Table1[Cell count],_xlfn.AGGREGATE(15,6,(ROW(Table1[Cell count])-ROW('Service Request Template'!$A$17)+1)/(Table1[Cell count]&lt;&gt;""),ROWS(F$11:F21))))</f>
        <v/>
      </c>
      <c r="G21" s="47"/>
    </row>
    <row r="22" spans="1:7" ht="22" customHeight="1">
      <c r="A22" s="21" t="str">
        <f>IF(ROWS(A$11:A22)&gt;COUNTA(Table1[Condition name]),"",INDEX(Table1[Condition name],_xlfn.AGGREGATE(15,6,(ROW(Table1[Condition name])-ROW('Service Request Template'!$A$17)+1)/(Table1[Condition name]&lt;&gt;""),ROWS(A$11:A22))))</f>
        <v/>
      </c>
      <c r="B22" s="21" t="str">
        <f>IF(ROWS(B$11:B22)&gt;COUNTA(Table1[Cell pool]),"",INDEX(Table1[Cell pool],_xlfn.AGGREGATE(15,6,(ROW(Table1[Cell pool])-ROW('Service Request Template'!$A$17)+1)/(Table1[Cell pool]&lt;&gt;""),ROWS(B$11:B22))))</f>
        <v/>
      </c>
      <c r="C22" s="21" t="str">
        <f>IF(ROWS(C$11:C22)&gt;COUNTA(Table1[[Ratio ]]),"",INDEX(Table1[[Ratio ]],_xlfn.AGGREGATE(15,6,(ROW(Table1[[Ratio ]])-ROW('Service Request Template'!$A$17)+1)/(Table1[[Ratio ]]&lt;&gt;""),ROWS(C$11:C22))))</f>
        <v/>
      </c>
      <c r="D22" s="21" t="str">
        <f>IF(ROWS(D$11:D22)&gt;COUNTA(Table1[Cell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(cells/µL)]&lt;&gt;""),ROWS(D$11:D22))))</f>
        <v/>
      </c>
      <c r="E22" s="21" t="str">
        <f>IF(ROWS(E$11:E22)&gt;COUNTA(Table1[Volume (µL)]),"",INDEX(Table1[Volume (µL)],_xlfn.AGGREGATE(15,6,(ROW(Table1[Volume (µL)])-ROW('Service Request Template'!$A$17)+1)/(Table1[Volume (µL)]&lt;&gt;""),ROWS(E$11:E22))))</f>
        <v/>
      </c>
      <c r="F22" s="21" t="str">
        <f>IF(ROWS(F$11:F22)&gt;COUNTA(Table1[Cell count]),"",INDEX(Table1[Cell count],_xlfn.AGGREGATE(15,6,(ROW(Table1[Cell count])-ROW('Service Request Template'!$A$17)+1)/(Table1[Cell count]&lt;&gt;""),ROWS(F$11:F22))))</f>
        <v/>
      </c>
      <c r="G22" s="47"/>
    </row>
    <row r="23" spans="1:7" ht="22" customHeight="1">
      <c r="A23" s="21" t="str">
        <f>IF(ROWS(A$11:A23)&gt;COUNTA(Table1[Condition name]),"",INDEX(Table1[Condition name],_xlfn.AGGREGATE(15,6,(ROW(Table1[Condition name])-ROW('Service Request Template'!$A$17)+1)/(Table1[Condition name]&lt;&gt;""),ROWS(A$11:A23))))</f>
        <v/>
      </c>
      <c r="B23" s="21" t="str">
        <f>IF(ROWS(B$11:B23)&gt;COUNTA(Table1[Cell pool]),"",INDEX(Table1[Cell pool],_xlfn.AGGREGATE(15,6,(ROW(Table1[Cell pool])-ROW('Service Request Template'!$A$17)+1)/(Table1[Cell pool]&lt;&gt;""),ROWS(B$11:B23))))</f>
        <v/>
      </c>
      <c r="C23" s="21" t="str">
        <f>IF(ROWS(C$11:C23)&gt;COUNTA(Table1[[Ratio ]]),"",INDEX(Table1[[Ratio ]],_xlfn.AGGREGATE(15,6,(ROW(Table1[[Ratio ]])-ROW('Service Request Template'!$A$17)+1)/(Table1[[Ratio ]]&lt;&gt;""),ROWS(C$11:C23))))</f>
        <v/>
      </c>
      <c r="D23" s="21" t="str">
        <f>IF(ROWS(D$11:D23)&gt;COUNTA(Table1[Cell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(cells/µL)]&lt;&gt;""),ROWS(D$11:D23))))</f>
        <v/>
      </c>
      <c r="E23" s="21" t="str">
        <f>IF(ROWS(E$11:E23)&gt;COUNTA(Table1[Volume (µL)]),"",INDEX(Table1[Volume (µL)],_xlfn.AGGREGATE(15,6,(ROW(Table1[Volume (µL)])-ROW('Service Request Template'!$A$17)+1)/(Table1[Volume (µL)]&lt;&gt;""),ROWS(E$11:E23))))</f>
        <v/>
      </c>
      <c r="F23" s="21" t="str">
        <f>IF(ROWS(F$11:F23)&gt;COUNTA(Table1[Cell count]),"",INDEX(Table1[Cell count],_xlfn.AGGREGATE(15,6,(ROW(Table1[Cell count])-ROW('Service Request Template'!$A$17)+1)/(Table1[Cell count]&lt;&gt;""),ROWS(F$11:F23))))</f>
        <v/>
      </c>
      <c r="G23" s="47"/>
    </row>
    <row r="24" spans="1:7" ht="22" customHeight="1">
      <c r="A24" s="21" t="str">
        <f>IF(ROWS(A$11:A24)&gt;COUNTA(Table1[Condition name]),"",INDEX(Table1[Condition name],_xlfn.AGGREGATE(15,6,(ROW(Table1[Condition name])-ROW('Service Request Template'!$A$17)+1)/(Table1[Condition name]&lt;&gt;""),ROWS(A$11:A24))))</f>
        <v/>
      </c>
      <c r="B24" s="21" t="str">
        <f>IF(ROWS(B$11:B24)&gt;COUNTA(Table1[Cell pool]),"",INDEX(Table1[Cell pool],_xlfn.AGGREGATE(15,6,(ROW(Table1[Cell pool])-ROW('Service Request Template'!$A$17)+1)/(Table1[Cell pool]&lt;&gt;""),ROWS(B$11:B24))))</f>
        <v/>
      </c>
      <c r="C24" s="21" t="str">
        <f>IF(ROWS(C$11:C24)&gt;COUNTA(Table1[[Ratio ]]),"",INDEX(Table1[[Ratio ]],_xlfn.AGGREGATE(15,6,(ROW(Table1[[Ratio ]])-ROW('Service Request Template'!$A$17)+1)/(Table1[[Ratio ]]&lt;&gt;""),ROWS(C$11:C24))))</f>
        <v/>
      </c>
      <c r="D24" s="21" t="str">
        <f>IF(ROWS(D$11:D24)&gt;COUNTA(Table1[Cell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(cells/µL)]&lt;&gt;""),ROWS(D$11:D24))))</f>
        <v/>
      </c>
      <c r="E24" s="21" t="str">
        <f>IF(ROWS(E$11:E24)&gt;COUNTA(Table1[Volume (µL)]),"",INDEX(Table1[Volume (µL)],_xlfn.AGGREGATE(15,6,(ROW(Table1[Volume (µL)])-ROW('Service Request Template'!$A$17)+1)/(Table1[Volume (µL)]&lt;&gt;""),ROWS(E$11:E24))))</f>
        <v/>
      </c>
      <c r="F24" s="21" t="str">
        <f>IF(ROWS(F$11:F24)&gt;COUNTA(Table1[Cell count]),"",INDEX(Table1[Cell count],_xlfn.AGGREGATE(15,6,(ROW(Table1[Cell count])-ROW('Service Request Template'!$A$17)+1)/(Table1[Cell count]&lt;&gt;""),ROWS(F$11:F24))))</f>
        <v/>
      </c>
      <c r="G24" s="47"/>
    </row>
    <row r="25" spans="1:7" ht="22" customHeight="1">
      <c r="A25" s="21" t="str">
        <f>IF(ROWS(A$11:A25)&gt;COUNTA(Table1[Condition name]),"",INDEX(Table1[Condition name],_xlfn.AGGREGATE(15,6,(ROW(Table1[Condition name])-ROW('Service Request Template'!$A$17)+1)/(Table1[Condition name]&lt;&gt;""),ROWS(A$11:A25))))</f>
        <v/>
      </c>
      <c r="B25" s="21" t="str">
        <f>IF(ROWS(B$11:B25)&gt;COUNTA(Table1[Cell pool]),"",INDEX(Table1[Cell pool],_xlfn.AGGREGATE(15,6,(ROW(Table1[Cell pool])-ROW('Service Request Template'!$A$17)+1)/(Table1[Cell pool]&lt;&gt;""),ROWS(B$11:B25))))</f>
        <v/>
      </c>
      <c r="C25" s="21" t="str">
        <f>IF(ROWS(C$11:C25)&gt;COUNTA(Table1[[Ratio ]]),"",INDEX(Table1[[Ratio ]],_xlfn.AGGREGATE(15,6,(ROW(Table1[[Ratio ]])-ROW('Service Request Template'!$A$17)+1)/(Table1[[Ratio ]]&lt;&gt;""),ROWS(C$11:C25))))</f>
        <v/>
      </c>
      <c r="D25" s="21" t="str">
        <f>IF(ROWS(D$11:D25)&gt;COUNTA(Table1[Cell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(cells/µL)]&lt;&gt;""),ROWS(D$11:D25))))</f>
        <v/>
      </c>
      <c r="E25" s="21" t="str">
        <f>IF(ROWS(E$11:E25)&gt;COUNTA(Table1[Volume (µL)]),"",INDEX(Table1[Volume (µL)],_xlfn.AGGREGATE(15,6,(ROW(Table1[Volume (µL)])-ROW('Service Request Template'!$A$17)+1)/(Table1[Volume (µL)]&lt;&gt;""),ROWS(E$11:E25))))</f>
        <v/>
      </c>
      <c r="F25" s="21" t="str">
        <f>IF(ROWS(F$11:F25)&gt;COUNTA(Table1[Cell count]),"",INDEX(Table1[Cell count],_xlfn.AGGREGATE(15,6,(ROW(Table1[Cell count])-ROW('Service Request Template'!$A$17)+1)/(Table1[Cell count]&lt;&gt;""),ROWS(F$11:F25))))</f>
        <v/>
      </c>
      <c r="G25" s="47"/>
    </row>
    <row r="26" spans="1:7" ht="22" customHeight="1">
      <c r="A26" s="21" t="str">
        <f>IF(ROWS(A$11:A26)&gt;COUNTA(Table1[Condition name]),"",INDEX(Table1[Condition name],_xlfn.AGGREGATE(15,6,(ROW(Table1[Condition name])-ROW('Service Request Template'!$A$17)+1)/(Table1[Condition name]&lt;&gt;""),ROWS(A$11:A26))))</f>
        <v/>
      </c>
      <c r="B26" s="21" t="str">
        <f>IF(ROWS(B$11:B26)&gt;COUNTA(Table1[Cell pool]),"",INDEX(Table1[Cell pool],_xlfn.AGGREGATE(15,6,(ROW(Table1[Cell pool])-ROW('Service Request Template'!$A$17)+1)/(Table1[Cell pool]&lt;&gt;""),ROWS(B$11:B26))))</f>
        <v/>
      </c>
      <c r="C26" s="21" t="str">
        <f>IF(ROWS(C$11:C26)&gt;COUNTA(Table1[[Ratio ]]),"",INDEX(Table1[[Ratio ]],_xlfn.AGGREGATE(15,6,(ROW(Table1[[Ratio ]])-ROW('Service Request Template'!$A$17)+1)/(Table1[[Ratio ]]&lt;&gt;""),ROWS(C$11:C26))))</f>
        <v/>
      </c>
      <c r="D26" s="21" t="str">
        <f>IF(ROWS(D$11:D26)&gt;COUNTA(Table1[Cell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(cells/µL)]&lt;&gt;""),ROWS(D$11:D26))))</f>
        <v/>
      </c>
      <c r="E26" s="21" t="str">
        <f>IF(ROWS(E$11:E26)&gt;COUNTA(Table1[Volume (µL)]),"",INDEX(Table1[Volume (µL)],_xlfn.AGGREGATE(15,6,(ROW(Table1[Volume (µL)])-ROW('Service Request Template'!$A$17)+1)/(Table1[Volume (µL)]&lt;&gt;""),ROWS(E$11:E26))))</f>
        <v/>
      </c>
      <c r="F26" s="21" t="str">
        <f>IF(ROWS(F$11:F26)&gt;COUNTA(Table1[Cell count]),"",INDEX(Table1[Cell count],_xlfn.AGGREGATE(15,6,(ROW(Table1[Cell count])-ROW('Service Request Template'!$A$17)+1)/(Table1[Cell count]&lt;&gt;""),ROWS(F$11:F26))))</f>
        <v/>
      </c>
      <c r="G26" s="47"/>
    </row>
    <row r="27" spans="1:7" ht="22" customHeight="1">
      <c r="A27" s="21" t="str">
        <f>IF(ROWS(A$11:A27)&gt;COUNTA(Table1[Condition name]),"",INDEX(Table1[Condition name],_xlfn.AGGREGATE(15,6,(ROW(Table1[Condition name])-ROW('Service Request Template'!$A$17)+1)/(Table1[Condition name]&lt;&gt;""),ROWS(A$11:A27))))</f>
        <v/>
      </c>
      <c r="B27" s="21" t="str">
        <f>IF(ROWS(B$11:B27)&gt;COUNTA(Table1[Cell pool]),"",INDEX(Table1[Cell pool],_xlfn.AGGREGATE(15,6,(ROW(Table1[Cell pool])-ROW('Service Request Template'!$A$17)+1)/(Table1[Cell pool]&lt;&gt;""),ROWS(B$11:B27))))</f>
        <v/>
      </c>
      <c r="C27" s="21" t="str">
        <f>IF(ROWS(C$11:C27)&gt;COUNTA(Table1[[Ratio ]]),"",INDEX(Table1[[Ratio ]],_xlfn.AGGREGATE(15,6,(ROW(Table1[[Ratio ]])-ROW('Service Request Template'!$A$17)+1)/(Table1[[Ratio ]]&lt;&gt;""),ROWS(C$11:C27))))</f>
        <v/>
      </c>
      <c r="D27" s="21" t="str">
        <f>IF(ROWS(D$11:D27)&gt;COUNTA(Table1[Cell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(cells/µL)]&lt;&gt;""),ROWS(D$11:D27))))</f>
        <v/>
      </c>
      <c r="E27" s="21" t="str">
        <f>IF(ROWS(E$11:E27)&gt;COUNTA(Table1[Volume (µL)]),"",INDEX(Table1[Volume (µL)],_xlfn.AGGREGATE(15,6,(ROW(Table1[Volume (µL)])-ROW('Service Request Template'!$A$17)+1)/(Table1[Volume (µL)]&lt;&gt;""),ROWS(E$11:E27))))</f>
        <v/>
      </c>
      <c r="F27" s="21" t="str">
        <f>IF(ROWS(F$11:F27)&gt;COUNTA(Table1[Cell count]),"",INDEX(Table1[Cell count],_xlfn.AGGREGATE(15,6,(ROW(Table1[Cell count])-ROW('Service Request Template'!$A$17)+1)/(Table1[Cell count]&lt;&gt;""),ROWS(F$11:F27))))</f>
        <v/>
      </c>
      <c r="G27" s="47"/>
    </row>
    <row r="28" spans="1:7" ht="22" customHeight="1">
      <c r="A28" s="21" t="str">
        <f>IF(ROWS(A$11:A28)&gt;COUNTA(Table1[Condition name]),"",INDEX(Table1[Condition name],_xlfn.AGGREGATE(15,6,(ROW(Table1[Condition name])-ROW('Service Request Template'!$A$17)+1)/(Table1[Condition name]&lt;&gt;""),ROWS(A$11:A28))))</f>
        <v/>
      </c>
      <c r="B28" s="21" t="str">
        <f>IF(ROWS(B$11:B28)&gt;COUNTA(Table1[Cell pool]),"",INDEX(Table1[Cell pool],_xlfn.AGGREGATE(15,6,(ROW(Table1[Cell pool])-ROW('Service Request Template'!$A$17)+1)/(Table1[Cell pool]&lt;&gt;""),ROWS(B$11:B28))))</f>
        <v/>
      </c>
      <c r="C28" s="21" t="str">
        <f>IF(ROWS(C$11:C28)&gt;COUNTA(Table1[[Ratio ]]),"",INDEX(Table1[[Ratio ]],_xlfn.AGGREGATE(15,6,(ROW(Table1[[Ratio ]])-ROW('Service Request Template'!$A$17)+1)/(Table1[[Ratio ]]&lt;&gt;""),ROWS(C$11:C28))))</f>
        <v/>
      </c>
      <c r="D28" s="21" t="str">
        <f>IF(ROWS(D$11:D28)&gt;COUNTA(Table1[Cell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(cells/µL)]&lt;&gt;""),ROWS(D$11:D28))))</f>
        <v/>
      </c>
      <c r="E28" s="21" t="str">
        <f>IF(ROWS(E$11:E28)&gt;COUNTA(Table1[Volume (µL)]),"",INDEX(Table1[Volume (µL)],_xlfn.AGGREGATE(15,6,(ROW(Table1[Volume (µL)])-ROW('Service Request Template'!$A$17)+1)/(Table1[Volume (µL)]&lt;&gt;""),ROWS(E$11:E28))))</f>
        <v/>
      </c>
      <c r="F28" s="21" t="str">
        <f>IF(ROWS(F$11:F28)&gt;COUNTA(Table1[Cell count]),"",INDEX(Table1[Cell count],_xlfn.AGGREGATE(15,6,(ROW(Table1[Cell count])-ROW('Service Request Template'!$A$17)+1)/(Table1[Cell count]&lt;&gt;""),ROWS(F$11:F28))))</f>
        <v/>
      </c>
      <c r="G28" s="47"/>
    </row>
    <row r="29" spans="1:7" ht="22" customHeight="1">
      <c r="A29" s="21" t="str">
        <f>IF(ROWS(A$11:A29)&gt;COUNTA(Table1[Condition name]),"",INDEX(Table1[Condition name],_xlfn.AGGREGATE(15,6,(ROW(Table1[Condition name])-ROW('Service Request Template'!$A$17)+1)/(Table1[Condition name]&lt;&gt;""),ROWS(A$11:A29))))</f>
        <v/>
      </c>
      <c r="B29" s="21" t="str">
        <f>IF(ROWS(B$11:B29)&gt;COUNTA(Table1[Cell pool]),"",INDEX(Table1[Cell pool],_xlfn.AGGREGATE(15,6,(ROW(Table1[Cell pool])-ROW('Service Request Template'!$A$17)+1)/(Table1[Cell pool]&lt;&gt;""),ROWS(B$11:B29))))</f>
        <v/>
      </c>
      <c r="C29" s="21" t="str">
        <f>IF(ROWS(C$11:C29)&gt;COUNTA(Table1[[Ratio ]]),"",INDEX(Table1[[Ratio ]],_xlfn.AGGREGATE(15,6,(ROW(Table1[[Ratio ]])-ROW('Service Request Template'!$A$17)+1)/(Table1[[Ratio ]]&lt;&gt;""),ROWS(C$11:C29))))</f>
        <v/>
      </c>
      <c r="D29" s="21" t="str">
        <f>IF(ROWS(D$11:D29)&gt;COUNTA(Table1[Cell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(cells/µL)]&lt;&gt;""),ROWS(D$11:D29))))</f>
        <v/>
      </c>
      <c r="E29" s="21" t="str">
        <f>IF(ROWS(E$11:E29)&gt;COUNTA(Table1[Volume (µL)]),"",INDEX(Table1[Volume (µL)],_xlfn.AGGREGATE(15,6,(ROW(Table1[Volume (µL)])-ROW('Service Request Template'!$A$17)+1)/(Table1[Volume (µL)]&lt;&gt;""),ROWS(E$11:E29))))</f>
        <v/>
      </c>
      <c r="F29" s="21" t="str">
        <f>IF(ROWS(F$11:F29)&gt;COUNTA(Table1[Cell count]),"",INDEX(Table1[Cell count],_xlfn.AGGREGATE(15,6,(ROW(Table1[Cell count])-ROW('Service Request Template'!$A$17)+1)/(Table1[Cell count]&lt;&gt;""),ROWS(F$11:F29))))</f>
        <v/>
      </c>
      <c r="G29" s="47"/>
    </row>
    <row r="30" spans="1:7" ht="22" customHeight="1">
      <c r="A30" s="21" t="str">
        <f>IF(ROWS(A$11:A30)&gt;COUNTA(Table1[Condition name]),"",INDEX(Table1[Condition name],_xlfn.AGGREGATE(15,6,(ROW(Table1[Condition name])-ROW('Service Request Template'!$A$17)+1)/(Table1[Condition name]&lt;&gt;""),ROWS(A$11:A30))))</f>
        <v/>
      </c>
      <c r="B30" s="21" t="str">
        <f>IF(ROWS(B$11:B30)&gt;COUNTA(Table1[Cell pool]),"",INDEX(Table1[Cell pool],_xlfn.AGGREGATE(15,6,(ROW(Table1[Cell pool])-ROW('Service Request Template'!$A$17)+1)/(Table1[Cell pool]&lt;&gt;""),ROWS(B$11:B30))))</f>
        <v/>
      </c>
      <c r="C30" s="21" t="str">
        <f>IF(ROWS(C$11:C30)&gt;COUNTA(Table1[[Ratio ]]),"",INDEX(Table1[[Ratio ]],_xlfn.AGGREGATE(15,6,(ROW(Table1[[Ratio ]])-ROW('Service Request Template'!$A$17)+1)/(Table1[[Ratio ]]&lt;&gt;""),ROWS(C$11:C30))))</f>
        <v/>
      </c>
      <c r="D30" s="21" t="str">
        <f>IF(ROWS(D$11:D30)&gt;COUNTA(Table1[Cell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(cells/µL)]&lt;&gt;""),ROWS(D$11:D30))))</f>
        <v/>
      </c>
      <c r="E30" s="21" t="str">
        <f>IF(ROWS(E$11:E30)&gt;COUNTA(Table1[Volume (µL)]),"",INDEX(Table1[Volume (µL)],_xlfn.AGGREGATE(15,6,(ROW(Table1[Volume (µL)])-ROW('Service Request Template'!$A$17)+1)/(Table1[Volume (µL)]&lt;&gt;""),ROWS(E$11:E30))))</f>
        <v/>
      </c>
      <c r="F30" s="21" t="str">
        <f>IF(ROWS(F$11:F30)&gt;COUNTA(Table1[Cell count]),"",INDEX(Table1[Cell count],_xlfn.AGGREGATE(15,6,(ROW(Table1[Cell count])-ROW('Service Request Template'!$A$17)+1)/(Table1[Cell count]&lt;&gt;""),ROWS(F$11:F30))))</f>
        <v/>
      </c>
      <c r="G30" s="47"/>
    </row>
    <row r="31" spans="1:7" ht="22" customHeight="1">
      <c r="A31" s="21" t="str">
        <f>IF(ROWS(A$11:A31)&gt;COUNTA(Table1[Condition name]),"",INDEX(Table1[Condition name],_xlfn.AGGREGATE(15,6,(ROW(Table1[Condition name])-ROW('Service Request Template'!$A$17)+1)/(Table1[Condition name]&lt;&gt;""),ROWS(A$11:A31))))</f>
        <v/>
      </c>
      <c r="B31" s="21" t="str">
        <f>IF(ROWS(B$11:B31)&gt;COUNTA(Table1[Cell pool]),"",INDEX(Table1[Cell pool],_xlfn.AGGREGATE(15,6,(ROW(Table1[Cell pool])-ROW('Service Request Template'!$A$17)+1)/(Table1[Cell pool]&lt;&gt;""),ROWS(B$11:B31))))</f>
        <v/>
      </c>
      <c r="C31" s="21" t="str">
        <f>IF(ROWS(C$11:C31)&gt;COUNTA(Table1[[Ratio ]]),"",INDEX(Table1[[Ratio ]],_xlfn.AGGREGATE(15,6,(ROW(Table1[[Ratio ]])-ROW('Service Request Template'!$A$17)+1)/(Table1[[Ratio ]]&lt;&gt;""),ROWS(C$11:C31))))</f>
        <v/>
      </c>
      <c r="D31" s="21" t="str">
        <f>IF(ROWS(D$11:D31)&gt;COUNTA(Table1[Cell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(cells/µL)]&lt;&gt;""),ROWS(D$11:D31))))</f>
        <v/>
      </c>
      <c r="E31" s="21" t="str">
        <f>IF(ROWS(E$11:E31)&gt;COUNTA(Table1[Volume (µL)]),"",INDEX(Table1[Volume (µL)],_xlfn.AGGREGATE(15,6,(ROW(Table1[Volume (µL)])-ROW('Service Request Template'!$A$17)+1)/(Table1[Volume (µL)]&lt;&gt;""),ROWS(E$11:E31))))</f>
        <v/>
      </c>
      <c r="F31" s="21" t="str">
        <f>IF(ROWS(F$11:F31)&gt;COUNTA(Table1[Cell count]),"",INDEX(Table1[Cell count],_xlfn.AGGREGATE(15,6,(ROW(Table1[Cell count])-ROW('Service Request Template'!$A$17)+1)/(Table1[Cell count]&lt;&gt;""),ROWS(F$11:F31))))</f>
        <v/>
      </c>
      <c r="G31" s="47"/>
    </row>
    <row r="32" spans="1:7" ht="22" customHeight="1">
      <c r="A32" s="21" t="str">
        <f>IF(ROWS(A$11:A32)&gt;COUNTA(Table1[Condition name]),"",INDEX(Table1[Condition name],_xlfn.AGGREGATE(15,6,(ROW(Table1[Condition name])-ROW('Service Request Template'!$A$17)+1)/(Table1[Condition name]&lt;&gt;""),ROWS(A$11:A32))))</f>
        <v/>
      </c>
      <c r="B32" s="21" t="str">
        <f>IF(ROWS(B$11:B32)&gt;COUNTA(Table1[Cell pool]),"",INDEX(Table1[Cell pool],_xlfn.AGGREGATE(15,6,(ROW(Table1[Cell pool])-ROW('Service Request Template'!$A$17)+1)/(Table1[Cell pool]&lt;&gt;""),ROWS(B$11:B32))))</f>
        <v/>
      </c>
      <c r="C32" s="21" t="str">
        <f>IF(ROWS(C$11:C32)&gt;COUNTA(Table1[[Ratio ]]),"",INDEX(Table1[[Ratio ]],_xlfn.AGGREGATE(15,6,(ROW(Table1[[Ratio ]])-ROW('Service Request Template'!$A$17)+1)/(Table1[[Ratio ]]&lt;&gt;""),ROWS(C$11:C32))))</f>
        <v/>
      </c>
      <c r="D32" s="21" t="str">
        <f>IF(ROWS(D$11:D32)&gt;COUNTA(Table1[Cell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(cells/µL)]&lt;&gt;""),ROWS(D$11:D32))))</f>
        <v/>
      </c>
      <c r="E32" s="21" t="str">
        <f>IF(ROWS(E$11:E32)&gt;COUNTA(Table1[Volume (µL)]),"",INDEX(Table1[Volume (µL)],_xlfn.AGGREGATE(15,6,(ROW(Table1[Volume (µL)])-ROW('Service Request Template'!$A$17)+1)/(Table1[Volume (µL)]&lt;&gt;""),ROWS(E$11:E32))))</f>
        <v/>
      </c>
      <c r="F32" s="21" t="str">
        <f>IF(ROWS(F$11:F32)&gt;COUNTA(Table1[Cell count]),"",INDEX(Table1[Cell count],_xlfn.AGGREGATE(15,6,(ROW(Table1[Cell count])-ROW('Service Request Template'!$A$17)+1)/(Table1[Cell count]&lt;&gt;""),ROWS(F$11:F32))))</f>
        <v/>
      </c>
      <c r="G32" s="47"/>
    </row>
    <row r="33" spans="1:7" ht="22" customHeight="1">
      <c r="A33" s="21" t="str">
        <f>IF(ROWS(A$11:A33)&gt;COUNTA(Table1[Condition name]),"",INDEX(Table1[Condition name],_xlfn.AGGREGATE(15,6,(ROW(Table1[Condition name])-ROW('Service Request Template'!$A$17)+1)/(Table1[Condition name]&lt;&gt;""),ROWS(A$11:A33))))</f>
        <v/>
      </c>
      <c r="B33" s="21" t="str">
        <f>IF(ROWS(B$11:B33)&gt;COUNTA(Table1[Cell pool]),"",INDEX(Table1[Cell pool],_xlfn.AGGREGATE(15,6,(ROW(Table1[Cell pool])-ROW('Service Request Template'!$A$17)+1)/(Table1[Cell pool]&lt;&gt;""),ROWS(B$11:B33))))</f>
        <v/>
      </c>
      <c r="C33" s="21" t="str">
        <f>IF(ROWS(C$11:C33)&gt;COUNTA(Table1[[Ratio ]]),"",INDEX(Table1[[Ratio ]],_xlfn.AGGREGATE(15,6,(ROW(Table1[[Ratio ]])-ROW('Service Request Template'!$A$17)+1)/(Table1[[Ratio ]]&lt;&gt;""),ROWS(C$11:C33))))</f>
        <v/>
      </c>
      <c r="D33" s="21" t="str">
        <f>IF(ROWS(D$11:D33)&gt;COUNTA(Table1[Cell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(cells/µL)]&lt;&gt;""),ROWS(D$11:D33))))</f>
        <v/>
      </c>
      <c r="E33" s="21" t="str">
        <f>IF(ROWS(E$11:E33)&gt;COUNTA(Table1[Volume (µL)]),"",INDEX(Table1[Volume (µL)],_xlfn.AGGREGATE(15,6,(ROW(Table1[Volume (µL)])-ROW('Service Request Template'!$A$17)+1)/(Table1[Volume (µL)]&lt;&gt;""),ROWS(E$11:E33))))</f>
        <v/>
      </c>
      <c r="F33" s="21" t="str">
        <f>IF(ROWS(F$11:F33)&gt;COUNTA(Table1[Cell count]),"",INDEX(Table1[Cell count],_xlfn.AGGREGATE(15,6,(ROW(Table1[Cell count])-ROW('Service Request Template'!$A$17)+1)/(Table1[Cell count]&lt;&gt;""),ROWS(F$11:F33))))</f>
        <v/>
      </c>
      <c r="G33" s="47"/>
    </row>
    <row r="34" spans="1:7" ht="22" customHeight="1">
      <c r="A34" s="21" t="str">
        <f>IF(ROWS(A$11:A34)&gt;COUNTA(Table1[Condition name]),"",INDEX(Table1[Condition name],_xlfn.AGGREGATE(15,6,(ROW(Table1[Condition name])-ROW('Service Request Template'!$A$17)+1)/(Table1[Condition name]&lt;&gt;""),ROWS(A$11:A34))))</f>
        <v/>
      </c>
      <c r="B34" s="21" t="str">
        <f>IF(ROWS(B$11:B34)&gt;COUNTA(Table1[Cell pool]),"",INDEX(Table1[Cell pool],_xlfn.AGGREGATE(15,6,(ROW(Table1[Cell pool])-ROW('Service Request Template'!$A$17)+1)/(Table1[Cell pool]&lt;&gt;""),ROWS(B$11:B34))))</f>
        <v/>
      </c>
      <c r="C34" s="21" t="str">
        <f>IF(ROWS(C$11:C34)&gt;COUNTA(Table1[[Ratio ]]),"",INDEX(Table1[[Ratio ]],_xlfn.AGGREGATE(15,6,(ROW(Table1[[Ratio ]])-ROW('Service Request Template'!$A$17)+1)/(Table1[[Ratio ]]&lt;&gt;""),ROWS(C$11:C34))))</f>
        <v/>
      </c>
      <c r="D34" s="21" t="str">
        <f>IF(ROWS(D$11:D34)&gt;COUNTA(Table1[Cell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(cells/µL)]&lt;&gt;""),ROWS(D$11:D34))))</f>
        <v/>
      </c>
      <c r="E34" s="21" t="str">
        <f>IF(ROWS(E$11:E34)&gt;COUNTA(Table1[Volume (µL)]),"",INDEX(Table1[Volume (µL)],_xlfn.AGGREGATE(15,6,(ROW(Table1[Volume (µL)])-ROW('Service Request Template'!$A$17)+1)/(Table1[Volume (µL)]&lt;&gt;""),ROWS(E$11:E34))))</f>
        <v/>
      </c>
      <c r="F34" s="21" t="str">
        <f>IF(ROWS(F$11:F34)&gt;COUNTA(Table1[Cell count]),"",INDEX(Table1[Cell count],_xlfn.AGGREGATE(15,6,(ROW(Table1[Cell count])-ROW('Service Request Template'!$A$17)+1)/(Table1[Cell count]&lt;&gt;""),ROWS(F$11:F34))))</f>
        <v/>
      </c>
      <c r="G34" s="47"/>
    </row>
    <row r="35" spans="1:7" ht="22" customHeight="1">
      <c r="A35" s="21" t="str">
        <f>IF(ROWS(A$11:A35)&gt;COUNTA(Table1[Condition name]),"",INDEX(Table1[Condition name],_xlfn.AGGREGATE(15,6,(ROW(Table1[Condition name])-ROW('Service Request Template'!$A$17)+1)/(Table1[Condition name]&lt;&gt;""),ROWS(A$11:A35))))</f>
        <v/>
      </c>
      <c r="B35" s="21" t="str">
        <f>IF(ROWS(B$11:B35)&gt;COUNTA(Table1[Cell pool]),"",INDEX(Table1[Cell pool],_xlfn.AGGREGATE(15,6,(ROW(Table1[Cell pool])-ROW('Service Request Template'!$A$17)+1)/(Table1[Cell pool]&lt;&gt;""),ROWS(B$11:B35))))</f>
        <v/>
      </c>
      <c r="C35" s="21" t="str">
        <f>IF(ROWS(C$11:C35)&gt;COUNTA(Table1[[Ratio ]]),"",INDEX(Table1[[Ratio ]],_xlfn.AGGREGATE(15,6,(ROW(Table1[[Ratio ]])-ROW('Service Request Template'!$A$17)+1)/(Table1[[Ratio ]]&lt;&gt;""),ROWS(C$11:C35))))</f>
        <v/>
      </c>
      <c r="D35" s="21" t="str">
        <f>IF(ROWS(D$11:D35)&gt;COUNTA(Table1[Cell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(cells/µL)]&lt;&gt;""),ROWS(D$11:D35))))</f>
        <v/>
      </c>
      <c r="E35" s="21" t="str">
        <f>IF(ROWS(E$11:E35)&gt;COUNTA(Table1[Volume (µL)]),"",INDEX(Table1[Volume (µL)],_xlfn.AGGREGATE(15,6,(ROW(Table1[Volume (µL)])-ROW('Service Request Template'!$A$17)+1)/(Table1[Volume (µL)]&lt;&gt;""),ROWS(E$11:E35))))</f>
        <v/>
      </c>
      <c r="F35" s="21" t="str">
        <f>IF(ROWS(F$11:F35)&gt;COUNTA(Table1[Cell count]),"",INDEX(Table1[Cell count],_xlfn.AGGREGATE(15,6,(ROW(Table1[Cell count])-ROW('Service Request Template'!$A$17)+1)/(Table1[Cell count]&lt;&gt;""),ROWS(F$11:F35))))</f>
        <v/>
      </c>
      <c r="G35" s="47"/>
    </row>
    <row r="36" spans="1:7" ht="22" customHeight="1">
      <c r="A36" s="21" t="str">
        <f>IF(ROWS(A$11:A36)&gt;COUNTA(Table1[Condition name]),"",INDEX(Table1[Condition name],_xlfn.AGGREGATE(15,6,(ROW(Table1[Condition name])-ROW('Service Request Template'!$A$17)+1)/(Table1[Condition name]&lt;&gt;""),ROWS(A$11:A36))))</f>
        <v/>
      </c>
      <c r="B36" s="21" t="str">
        <f>IF(ROWS(B$11:B36)&gt;COUNTA(Table1[Cell pool]),"",INDEX(Table1[Cell pool],_xlfn.AGGREGATE(15,6,(ROW(Table1[Cell pool])-ROW('Service Request Template'!$A$17)+1)/(Table1[Cell pool]&lt;&gt;""),ROWS(B$11:B36))))</f>
        <v/>
      </c>
      <c r="C36" s="21" t="str">
        <f>IF(ROWS(C$11:C36)&gt;COUNTA(Table1[[Ratio ]]),"",INDEX(Table1[[Ratio ]],_xlfn.AGGREGATE(15,6,(ROW(Table1[[Ratio ]])-ROW('Service Request Template'!$A$17)+1)/(Table1[[Ratio ]]&lt;&gt;""),ROWS(C$11:C36))))</f>
        <v/>
      </c>
      <c r="D36" s="21" t="str">
        <f>IF(ROWS(D$11:D36)&gt;COUNTA(Table1[Cell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(cells/µL)]&lt;&gt;""),ROWS(D$11:D36))))</f>
        <v/>
      </c>
      <c r="E36" s="21" t="str">
        <f>IF(ROWS(E$11:E36)&gt;COUNTA(Table1[Volume (µL)]),"",INDEX(Table1[Volume (µL)],_xlfn.AGGREGATE(15,6,(ROW(Table1[Volume (µL)])-ROW('Service Request Template'!$A$17)+1)/(Table1[Volume (µL)]&lt;&gt;""),ROWS(E$11:E36))))</f>
        <v/>
      </c>
      <c r="F36" s="21" t="str">
        <f>IF(ROWS(F$11:F36)&gt;COUNTA(Table1[Cell count]),"",INDEX(Table1[Cell count],_xlfn.AGGREGATE(15,6,(ROW(Table1[Cell count])-ROW('Service Request Template'!$A$17)+1)/(Table1[Cell count]&lt;&gt;""),ROWS(F$11:F36))))</f>
        <v/>
      </c>
      <c r="G36" s="47"/>
    </row>
    <row r="37" spans="1:7" ht="22" customHeight="1">
      <c r="A37" s="21" t="str">
        <f>IF(ROWS(A$11:A37)&gt;COUNTA(Table1[Condition name]),"",INDEX(Table1[Condition name],_xlfn.AGGREGATE(15,6,(ROW(Table1[Condition name])-ROW('Service Request Template'!$A$17)+1)/(Table1[Condition name]&lt;&gt;""),ROWS(A$11:A37))))</f>
        <v/>
      </c>
      <c r="B37" s="21" t="str">
        <f>IF(ROWS(B$11:B37)&gt;COUNTA(Table1[Cell pool]),"",INDEX(Table1[Cell pool],_xlfn.AGGREGATE(15,6,(ROW(Table1[Cell pool])-ROW('Service Request Template'!$A$17)+1)/(Table1[Cell pool]&lt;&gt;""),ROWS(B$11:B37))))</f>
        <v/>
      </c>
      <c r="C37" s="21" t="str">
        <f>IF(ROWS(C$11:C37)&gt;COUNTA(Table1[[Ratio ]]),"",INDEX(Table1[[Ratio ]],_xlfn.AGGREGATE(15,6,(ROW(Table1[[Ratio ]])-ROW('Service Request Template'!$A$17)+1)/(Table1[[Ratio ]]&lt;&gt;""),ROWS(C$11:C37))))</f>
        <v/>
      </c>
      <c r="D37" s="21" t="str">
        <f>IF(ROWS(D$11:D37)&gt;COUNTA(Table1[Cell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(cells/µL)]&lt;&gt;""),ROWS(D$11:D37))))</f>
        <v/>
      </c>
      <c r="E37" s="21" t="str">
        <f>IF(ROWS(E$11:E37)&gt;COUNTA(Table1[Volume (µL)]),"",INDEX(Table1[Volume (µL)],_xlfn.AGGREGATE(15,6,(ROW(Table1[Volume (µL)])-ROW('Service Request Template'!$A$17)+1)/(Table1[Volume (µL)]&lt;&gt;""),ROWS(E$11:E37))))</f>
        <v/>
      </c>
      <c r="F37" s="21" t="str">
        <f>IF(ROWS(F$11:F37)&gt;COUNTA(Table1[Cell count]),"",INDEX(Table1[Cell count],_xlfn.AGGREGATE(15,6,(ROW(Table1[Cell count])-ROW('Service Request Template'!$A$17)+1)/(Table1[Cell count]&lt;&gt;""),ROWS(F$11:F37))))</f>
        <v/>
      </c>
      <c r="G37" s="47"/>
    </row>
    <row r="38" spans="1:7" ht="22" customHeight="1">
      <c r="A38" s="21" t="str">
        <f>IF(ROWS(A$11:A38)&gt;COUNTA(Table1[Condition name]),"",INDEX(Table1[Condition name],_xlfn.AGGREGATE(15,6,(ROW(Table1[Condition name])-ROW('Service Request Template'!$A$17)+1)/(Table1[Condition name]&lt;&gt;""),ROWS(A$11:A38))))</f>
        <v/>
      </c>
      <c r="B38" s="21" t="str">
        <f>IF(ROWS(B$11:B38)&gt;COUNTA(Table1[Cell pool]),"",INDEX(Table1[Cell pool],_xlfn.AGGREGATE(15,6,(ROW(Table1[Cell pool])-ROW('Service Request Template'!$A$17)+1)/(Table1[Cell pool]&lt;&gt;""),ROWS(B$11:B38))))</f>
        <v/>
      </c>
      <c r="C38" s="21" t="str">
        <f>IF(ROWS(C$11:C38)&gt;COUNTA(Table1[[Ratio ]]),"",INDEX(Table1[[Ratio ]],_xlfn.AGGREGATE(15,6,(ROW(Table1[[Ratio ]])-ROW('Service Request Template'!$A$17)+1)/(Table1[[Ratio ]]&lt;&gt;""),ROWS(C$11:C38))))</f>
        <v/>
      </c>
      <c r="D38" s="21" t="str">
        <f>IF(ROWS(D$11:D38)&gt;COUNTA(Table1[Cell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(cells/µL)]&lt;&gt;""),ROWS(D$11:D38))))</f>
        <v/>
      </c>
      <c r="E38" s="21" t="str">
        <f>IF(ROWS(E$11:E38)&gt;COUNTA(Table1[Volume (µL)]),"",INDEX(Table1[Volume (µL)],_xlfn.AGGREGATE(15,6,(ROW(Table1[Volume (µL)])-ROW('Service Request Template'!$A$17)+1)/(Table1[Volume (µL)]&lt;&gt;""),ROWS(E$11:E38))))</f>
        <v/>
      </c>
      <c r="F38" s="21" t="str">
        <f>IF(ROWS(F$11:F38)&gt;COUNTA(Table1[Cell count]),"",INDEX(Table1[Cell count],_xlfn.AGGREGATE(15,6,(ROW(Table1[Cell count])-ROW('Service Request Template'!$A$17)+1)/(Table1[Cell count]&lt;&gt;""),ROWS(F$11:F38))))</f>
        <v/>
      </c>
      <c r="G38" s="47"/>
    </row>
    <row r="39" spans="1:7" ht="22" customHeight="1">
      <c r="A39" s="21" t="str">
        <f>IF(ROWS(A$11:A39)&gt;COUNTA(Table1[Condition name]),"",INDEX(Table1[Condition name],_xlfn.AGGREGATE(15,6,(ROW(Table1[Condition name])-ROW('Service Request Template'!$A$17)+1)/(Table1[Condition name]&lt;&gt;""),ROWS(A$11:A39))))</f>
        <v/>
      </c>
      <c r="B39" s="21" t="str">
        <f>IF(ROWS(B$11:B39)&gt;COUNTA(Table1[Cell pool]),"",INDEX(Table1[Cell pool],_xlfn.AGGREGATE(15,6,(ROW(Table1[Cell pool])-ROW('Service Request Template'!$A$17)+1)/(Table1[Cell pool]&lt;&gt;""),ROWS(B$11:B39))))</f>
        <v/>
      </c>
      <c r="C39" s="21" t="str">
        <f>IF(ROWS(C$11:C39)&gt;COUNTA(Table1[[Ratio ]]),"",INDEX(Table1[[Ratio ]],_xlfn.AGGREGATE(15,6,(ROW(Table1[[Ratio ]])-ROW('Service Request Template'!$A$17)+1)/(Table1[[Ratio ]]&lt;&gt;""),ROWS(C$11:C39))))</f>
        <v/>
      </c>
      <c r="D39" s="21" t="str">
        <f>IF(ROWS(D$11:D39)&gt;COUNTA(Table1[Cell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(cells/µL)]&lt;&gt;""),ROWS(D$11:D39))))</f>
        <v/>
      </c>
      <c r="E39" s="21" t="str">
        <f>IF(ROWS(E$11:E39)&gt;COUNTA(Table1[Volume (µL)]),"",INDEX(Table1[Volume (µL)],_xlfn.AGGREGATE(15,6,(ROW(Table1[Volume (µL)])-ROW('Service Request Template'!$A$17)+1)/(Table1[Volume (µL)]&lt;&gt;""),ROWS(E$11:E39))))</f>
        <v/>
      </c>
      <c r="F39" s="21" t="str">
        <f>IF(ROWS(F$11:F39)&gt;COUNTA(Table1[Cell count]),"",INDEX(Table1[Cell count],_xlfn.AGGREGATE(15,6,(ROW(Table1[Cell count])-ROW('Service Request Template'!$A$17)+1)/(Table1[Cell count]&lt;&gt;""),ROWS(F$11:F39))))</f>
        <v/>
      </c>
      <c r="G39" s="47"/>
    </row>
    <row r="40" spans="1:7" ht="22" customHeight="1">
      <c r="A40" s="21" t="str">
        <f>IF(ROWS(A$11:A40)&gt;COUNTA(Table1[Condition name]),"",INDEX(Table1[Condition name],_xlfn.AGGREGATE(15,6,(ROW(Table1[Condition name])-ROW('Service Request Template'!$A$17)+1)/(Table1[Condition name]&lt;&gt;""),ROWS(A$11:A40))))</f>
        <v/>
      </c>
      <c r="B40" s="21" t="str">
        <f>IF(ROWS(B$11:B40)&gt;COUNTA(Table1[Cell pool]),"",INDEX(Table1[Cell pool],_xlfn.AGGREGATE(15,6,(ROW(Table1[Cell pool])-ROW('Service Request Template'!$A$17)+1)/(Table1[Cell pool]&lt;&gt;""),ROWS(B$11:B40))))</f>
        <v/>
      </c>
      <c r="C40" s="21" t="str">
        <f>IF(ROWS(C$11:C40)&gt;COUNTA(Table1[[Ratio ]]),"",INDEX(Table1[[Ratio ]],_xlfn.AGGREGATE(15,6,(ROW(Table1[[Ratio ]])-ROW('Service Request Template'!$A$17)+1)/(Table1[[Ratio ]]&lt;&gt;""),ROWS(C$11:C40))))</f>
        <v/>
      </c>
      <c r="D40" s="21" t="str">
        <f>IF(ROWS(D$11:D40)&gt;COUNTA(Table1[Cell pool concentration
(cells/µL)]),"",INDEX(Table1[Cell pool concentration
(cells/µL)],_xlfn.AGGREGATE(15,6,(ROW(Table1[Cell pool concentration
(cells/µL)])-ROW('Service Request Template'!$A$17)+1)/(Table1[Cell pool concentration
(cells/µL)]&lt;&gt;""),ROWS(D$11:D40))))</f>
        <v/>
      </c>
      <c r="E40" s="21" t="str">
        <f>IF(ROWS(E$11:E40)&gt;COUNTA(Table1[Volume (µL)]),"",INDEX(Table1[Volume (µL)],_xlfn.AGGREGATE(15,6,(ROW(Table1[Volume (µL)])-ROW('Service Request Template'!$A$17)+1)/(Table1[Volume (µL)]&lt;&gt;""),ROWS(E$11:E40))))</f>
        <v/>
      </c>
      <c r="F40" s="21" t="str">
        <f>IF(ROWS(F$11:F40)&gt;COUNTA(Table1[Cell count]),"",INDEX(Table1[Cell count],_xlfn.AGGREGATE(15,6,(ROW(Table1[Cell count])-ROW('Service Request Template'!$A$17)+1)/(Table1[Cell count]&lt;&gt;""),ROWS(F$11:F40))))</f>
        <v/>
      </c>
      <c r="G40" s="47"/>
    </row>
    <row r="41" spans="1:7" ht="22" customHeight="1">
      <c r="A41" s="47"/>
      <c r="B41" s="47"/>
      <c r="C41" s="47"/>
      <c r="D41" s="47"/>
      <c r="E41" s="47"/>
      <c r="F41" s="47"/>
      <c r="G41" s="47"/>
    </row>
    <row r="42" spans="1:7" ht="30" customHeight="1">
      <c r="A42" s="48" t="s">
        <v>19</v>
      </c>
      <c r="B42" s="49" t="s">
        <v>45</v>
      </c>
      <c r="C42" s="49" t="s">
        <v>26</v>
      </c>
      <c r="D42" s="49" t="s">
        <v>27</v>
      </c>
      <c r="E42" s="49" t="s">
        <v>46</v>
      </c>
      <c r="F42" s="47"/>
      <c r="G42" s="47"/>
    </row>
    <row r="43" spans="1:7" ht="22" customHeight="1">
      <c r="A43" s="21" t="str">
        <f>IF(ROWS(A$11:A11)&gt;COUNTA(Table1[Condition name]),"",INDEX(Table1[Condition name],_xlfn.AGGREGATE(15,6,(ROW(Table1[Condition name])-ROW('Service Request Template'!$A$17)+1)/(Table1[Condition name]&lt;&gt;""),ROWS(A$11:A11))))</f>
        <v/>
      </c>
      <c r="B43" s="21" t="str">
        <f>IF(ROWS(B$11:B11)&gt;COUNTA(Table1[Target cell number 
(max 30,000)]),"",INDEX(Table1[Target cell number 
(max 30,000)],_xlfn.AGGREGATE(15,6,(ROW(Table1[Target cell number 
(max 30,000)])-ROW('Service Request Template'!$A$17)+1)/(Table1[Target cell number 
(max 30,000)]&lt;&gt;""),ROWS(B$11:B11))))</f>
        <v/>
      </c>
      <c r="C43" s="21" t="str">
        <f>IF(ROWS(C$11:C11)&gt;COUNTA(Table1[Target reads per cell]),"",INDEX(Table1[Target reads per cell],_xlfn.AGGREGATE(15,6,(ROW(Table1[Target reads per cell])-ROW('Service Request Template'!$A$17)+1)/(Table1[Target reads per cell]&lt;&gt;""),ROWS(C$11:C11))))</f>
        <v/>
      </c>
      <c r="D43" s="21" t="str">
        <f>IF(ROWS(D$11:D11)&gt;COUNTA(Table1[Target reads per sample]),"",INDEX(Table1[Target reads per sample],_xlfn.AGGREGATE(15,6,(ROW(Table1[Target reads per sample])-ROW('Service Request Template'!$A$17)+1)/(Table1[Target reads per sample]&lt;&gt;""),ROWS(D$11:D11))))</f>
        <v/>
      </c>
      <c r="E43" s="21" t="str">
        <f>IF(ROWS(E$11:E11)&gt;COUNTA(Table1[CMO/HTO used 
(if any)]),"",INDEX(Table1[CMO/HTO used 
(if any)],_xlfn.AGGREGATE(15,6,(ROW(Table1[CMO/HTO used 
(if any)])-ROW('Service Request Template'!$A$17)+1)/(Table1[CMO/HTO used 
(if any)]&lt;&gt;""),ROWS(E$11:E11))))</f>
        <v/>
      </c>
      <c r="F43" s="47"/>
      <c r="G43" s="47"/>
    </row>
    <row r="44" spans="1:7" ht="22" customHeight="1">
      <c r="A44" s="21" t="str">
        <f>IF(ROWS(A$11:A12)&gt;COUNTA(Table1[Condition name]),"",INDEX(Table1[Condition name],_xlfn.AGGREGATE(15,6,(ROW(Table1[Condition name])-ROW('Service Request Template'!$A$17)+1)/(Table1[Condition name]&lt;&gt;""),ROWS(A$11:A12))))</f>
        <v/>
      </c>
      <c r="B44" s="21" t="str">
        <f>IF(ROWS(B$11:B12)&gt;COUNTA(Table1[Target cell number 
(max 30,000)]),"",INDEX(Table1[Target cell number 
(max 30,000)],_xlfn.AGGREGATE(15,6,(ROW(Table1[Target cell number 
(max 30,000)])-ROW('Service Request Template'!$A$17)+1)/(Table1[Target cell number 
(max 30,000)]&lt;&gt;""),ROWS(B$11:B12))))</f>
        <v/>
      </c>
      <c r="C44" s="21" t="str">
        <f>IF(ROWS(C$11:C12)&gt;COUNTA(Table1[Target reads per cell]),"",INDEX(Table1[Target reads per cell],_xlfn.AGGREGATE(15,6,(ROW(Table1[Target reads per cell])-ROW('Service Request Template'!$A$17)+1)/(Table1[Target reads per cell]&lt;&gt;""),ROWS(C$11:C12))))</f>
        <v/>
      </c>
      <c r="D44" s="21" t="str">
        <f>IF(ROWS(D$11:D12)&gt;COUNTA(Table1[Target reads per sample]),"",INDEX(Table1[Target reads per sample],_xlfn.AGGREGATE(15,6,(ROW(Table1[Target reads per sample])-ROW('Service Request Template'!$A$17)+1)/(Table1[Target reads per sample]&lt;&gt;""),ROWS(D$11:D12))))</f>
        <v/>
      </c>
      <c r="E44" s="21" t="str">
        <f>IF(ROWS(E$11:E12)&gt;COUNTA(Table1[CMO/HTO used 
(if any)]),"",INDEX(Table1[CMO/HTO used 
(if any)],_xlfn.AGGREGATE(15,6,(ROW(Table1[CMO/HTO used 
(if any)])-ROW('Service Request Template'!$A$17)+1)/(Table1[CMO/HTO used 
(if any)]&lt;&gt;""),ROWS(E$11:E12))))</f>
        <v/>
      </c>
      <c r="F44" s="47"/>
      <c r="G44" s="47"/>
    </row>
    <row r="45" spans="1:7" ht="22" customHeight="1">
      <c r="A45" s="21" t="str">
        <f>IF(ROWS(A$11:A13)&gt;COUNTA(Table1[Condition name]),"",INDEX(Table1[Condition name],_xlfn.AGGREGATE(15,6,(ROW(Table1[Condition name])-ROW('Service Request Template'!$A$17)+1)/(Table1[Condition name]&lt;&gt;""),ROWS(A$11:A13))))</f>
        <v/>
      </c>
      <c r="B45" s="21" t="str">
        <f>IF(ROWS(B$11:B13)&gt;COUNTA(Table1[Target cell number 
(max 30,000)]),"",INDEX(Table1[Target cell number 
(max 30,000)],_xlfn.AGGREGATE(15,6,(ROW(Table1[Target cell number 
(max 30,000)])-ROW('Service Request Template'!$A$17)+1)/(Table1[Target cell number 
(max 30,000)]&lt;&gt;""),ROWS(B$11:B13))))</f>
        <v/>
      </c>
      <c r="C45" s="21" t="str">
        <f>IF(ROWS(C$11:C13)&gt;COUNTA(Table1[Target reads per cell]),"",INDEX(Table1[Target reads per cell],_xlfn.AGGREGATE(15,6,(ROW(Table1[Target reads per cell])-ROW('Service Request Template'!$A$17)+1)/(Table1[Target reads per cell]&lt;&gt;""),ROWS(C$11:C13))))</f>
        <v/>
      </c>
      <c r="D45" s="21" t="str">
        <f>IF(ROWS(D$11:D13)&gt;COUNTA(Table1[Target reads per sample]),"",INDEX(Table1[Target reads per sample],_xlfn.AGGREGATE(15,6,(ROW(Table1[Target reads per sample])-ROW('Service Request Template'!$A$17)+1)/(Table1[Target reads per sample]&lt;&gt;""),ROWS(D$11:D13))))</f>
        <v/>
      </c>
      <c r="E45" s="21" t="str">
        <f>IF(ROWS(E$11:E13)&gt;COUNTA(Table1[CMO/HTO used 
(if any)]),"",INDEX(Table1[CMO/HTO used 
(if any)],_xlfn.AGGREGATE(15,6,(ROW(Table1[CMO/HTO used 
(if any)])-ROW('Service Request Template'!$A$17)+1)/(Table1[CMO/HTO used 
(if any)]&lt;&gt;""),ROWS(E$11:E13))))</f>
        <v/>
      </c>
      <c r="F45" s="47"/>
      <c r="G45" s="47"/>
    </row>
    <row r="46" spans="1:7" ht="22" customHeight="1">
      <c r="A46" s="21" t="str">
        <f>IF(ROWS(A$11:A14)&gt;COUNTA(Table1[Condition name]),"",INDEX(Table1[Condition name],_xlfn.AGGREGATE(15,6,(ROW(Table1[Condition name])-ROW('Service Request Template'!$A$17)+1)/(Table1[Condition name]&lt;&gt;""),ROWS(A$11:A14))))</f>
        <v/>
      </c>
      <c r="B46" s="21" t="str">
        <f>IF(ROWS(B$11:B14)&gt;COUNTA(Table1[Target cell number 
(max 30,000)]),"",INDEX(Table1[Target cell number 
(max 30,000)],_xlfn.AGGREGATE(15,6,(ROW(Table1[Target cell number 
(max 30,000)])-ROW('Service Request Template'!$A$17)+1)/(Table1[Target cell number 
(max 30,000)]&lt;&gt;""),ROWS(B$11:B14))))</f>
        <v/>
      </c>
      <c r="C46" s="21" t="str">
        <f>IF(ROWS(C$11:C14)&gt;COUNTA(Table1[Target reads per cell]),"",INDEX(Table1[Target reads per cell],_xlfn.AGGREGATE(15,6,(ROW(Table1[Target reads per cell])-ROW('Service Request Template'!$A$17)+1)/(Table1[Target reads per cell]&lt;&gt;""),ROWS(C$11:C14))))</f>
        <v/>
      </c>
      <c r="D46" s="21" t="str">
        <f>IF(ROWS(D$11:D14)&gt;COUNTA(Table1[Target reads per sample]),"",INDEX(Table1[Target reads per sample],_xlfn.AGGREGATE(15,6,(ROW(Table1[Target reads per sample])-ROW('Service Request Template'!$A$17)+1)/(Table1[Target reads per sample]&lt;&gt;""),ROWS(D$11:D14))))</f>
        <v/>
      </c>
      <c r="E46" s="21" t="str">
        <f>IF(ROWS(E$11:E14)&gt;COUNTA(Table1[CMO/HTO used 
(if any)]),"",INDEX(Table1[CMO/HTO used 
(if any)],_xlfn.AGGREGATE(15,6,(ROW(Table1[CMO/HTO used 
(if any)])-ROW('Service Request Template'!$A$17)+1)/(Table1[CMO/HTO used 
(if any)]&lt;&gt;""),ROWS(E$11:E14))))</f>
        <v/>
      </c>
      <c r="F46" s="47"/>
      <c r="G46" s="47"/>
    </row>
    <row r="47" spans="1:7" ht="22" customHeight="1">
      <c r="A47" s="21" t="str">
        <f>IF(ROWS(A$11:A15)&gt;COUNTA(Table1[Condition name]),"",INDEX(Table1[Condition name],_xlfn.AGGREGATE(15,6,(ROW(Table1[Condition name])-ROW('Service Request Template'!$A$17)+1)/(Table1[Condition name]&lt;&gt;""),ROWS(A$11:A15))))</f>
        <v/>
      </c>
      <c r="B47" s="21" t="str">
        <f>IF(ROWS(B$11:B15)&gt;COUNTA(Table1[Target cell number 
(max 30,000)]),"",INDEX(Table1[Target cell number 
(max 30,000)],_xlfn.AGGREGATE(15,6,(ROW(Table1[Target cell number 
(max 30,000)])-ROW('Service Request Template'!$A$17)+1)/(Table1[Target cell number 
(max 30,000)]&lt;&gt;""),ROWS(B$11:B15))))</f>
        <v/>
      </c>
      <c r="C47" s="21" t="str">
        <f>IF(ROWS(C$11:C15)&gt;COUNTA(Table1[Target reads per cell]),"",INDEX(Table1[Target reads per cell],_xlfn.AGGREGATE(15,6,(ROW(Table1[Target reads per cell])-ROW('Service Request Template'!$A$17)+1)/(Table1[Target reads per cell]&lt;&gt;""),ROWS(C$11:C15))))</f>
        <v/>
      </c>
      <c r="D47" s="21" t="str">
        <f>IF(ROWS(D$11:D15)&gt;COUNTA(Table1[Target reads per sample]),"",INDEX(Table1[Target reads per sample],_xlfn.AGGREGATE(15,6,(ROW(Table1[Target reads per sample])-ROW('Service Request Template'!$A$17)+1)/(Table1[Target reads per sample]&lt;&gt;""),ROWS(D$11:D15))))</f>
        <v/>
      </c>
      <c r="E47" s="21" t="str">
        <f>IF(ROWS(E$11:E15)&gt;COUNTA(Table1[CMO/HTO used 
(if any)]),"",INDEX(Table1[CMO/HTO used 
(if any)],_xlfn.AGGREGATE(15,6,(ROW(Table1[CMO/HTO used 
(if any)])-ROW('Service Request Template'!$A$17)+1)/(Table1[CMO/HTO used 
(if any)]&lt;&gt;""),ROWS(E$11:E15))))</f>
        <v/>
      </c>
      <c r="F47" s="47"/>
      <c r="G47" s="47"/>
    </row>
    <row r="48" spans="1:7" ht="22" customHeight="1">
      <c r="A48" s="21" t="str">
        <f>IF(ROWS(A$11:A16)&gt;COUNTA(Table1[Condition name]),"",INDEX(Table1[Condition name],_xlfn.AGGREGATE(15,6,(ROW(Table1[Condition name])-ROW('Service Request Template'!$A$17)+1)/(Table1[Condition name]&lt;&gt;""),ROWS(A$11:A16))))</f>
        <v/>
      </c>
      <c r="B48" s="21" t="str">
        <f>IF(ROWS(B$11:B16)&gt;COUNTA(Table1[Target cell number 
(max 30,000)]),"",INDEX(Table1[Target cell number 
(max 30,000)],_xlfn.AGGREGATE(15,6,(ROW(Table1[Target cell number 
(max 30,000)])-ROW('Service Request Template'!$A$17)+1)/(Table1[Target cell number 
(max 30,000)]&lt;&gt;""),ROWS(B$11:B16))))</f>
        <v/>
      </c>
      <c r="C48" s="21" t="str">
        <f>IF(ROWS(C$11:C16)&gt;COUNTA(Table1[Target reads per cell]),"",INDEX(Table1[Target reads per cell],_xlfn.AGGREGATE(15,6,(ROW(Table1[Target reads per cell])-ROW('Service Request Template'!$A$17)+1)/(Table1[Target reads per cell]&lt;&gt;""),ROWS(C$11:C16))))</f>
        <v/>
      </c>
      <c r="D48" s="21" t="str">
        <f>IF(ROWS(D$11:D16)&gt;COUNTA(Table1[Target reads per sample]),"",INDEX(Table1[Target reads per sample],_xlfn.AGGREGATE(15,6,(ROW(Table1[Target reads per sample])-ROW('Service Request Template'!$A$17)+1)/(Table1[Target reads per sample]&lt;&gt;""),ROWS(D$11:D16))))</f>
        <v/>
      </c>
      <c r="E48" s="21" t="str">
        <f>IF(ROWS(E$11:E16)&gt;COUNTA(Table1[CMO/HTO used 
(if any)]),"",INDEX(Table1[CMO/HTO used 
(if any)],_xlfn.AGGREGATE(15,6,(ROW(Table1[CMO/HTO used 
(if any)])-ROW('Service Request Template'!$A$17)+1)/(Table1[CMO/HTO used 
(if any)]&lt;&gt;""),ROWS(E$11:E16))))</f>
        <v/>
      </c>
      <c r="F48" s="47"/>
      <c r="G48" s="47"/>
    </row>
    <row r="49" spans="1:7" ht="22" customHeight="1">
      <c r="A49" s="21" t="str">
        <f>IF(ROWS(A$11:A17)&gt;COUNTA(Table1[Condition name]),"",INDEX(Table1[Condition name],_xlfn.AGGREGATE(15,6,(ROW(Table1[Condition name])-ROW('Service Request Template'!$A$17)+1)/(Table1[Condition name]&lt;&gt;""),ROWS(A$11:A17))))</f>
        <v/>
      </c>
      <c r="B49" s="21" t="str">
        <f>IF(ROWS(B$11:B17)&gt;COUNTA(Table1[Target cell number 
(max 30,000)]),"",INDEX(Table1[Target cell number 
(max 30,000)],_xlfn.AGGREGATE(15,6,(ROW(Table1[Target cell number 
(max 30,000)])-ROW('Service Request Template'!$A$17)+1)/(Table1[Target cell number 
(max 30,000)]&lt;&gt;""),ROWS(B$11:B17))))</f>
        <v/>
      </c>
      <c r="C49" s="21" t="str">
        <f>IF(ROWS(C$11:C17)&gt;COUNTA(Table1[Target reads per cell]),"",INDEX(Table1[Target reads per cell],_xlfn.AGGREGATE(15,6,(ROW(Table1[Target reads per cell])-ROW('Service Request Template'!$A$17)+1)/(Table1[Target reads per cell]&lt;&gt;""),ROWS(C$11:C17))))</f>
        <v/>
      </c>
      <c r="D49" s="21" t="str">
        <f>IF(ROWS(D$11:D17)&gt;COUNTA(Table1[Target reads per sample]),"",INDEX(Table1[Target reads per sample],_xlfn.AGGREGATE(15,6,(ROW(Table1[Target reads per sample])-ROW('Service Request Template'!$A$17)+1)/(Table1[Target reads per sample]&lt;&gt;""),ROWS(D$11:D17))))</f>
        <v/>
      </c>
      <c r="E49" s="21" t="str">
        <f>IF(ROWS(E$11:E17)&gt;COUNTA(Table1[CMO/HTO used 
(if any)]),"",INDEX(Table1[CMO/HTO used 
(if any)],_xlfn.AGGREGATE(15,6,(ROW(Table1[CMO/HTO used 
(if any)])-ROW('Service Request Template'!$A$17)+1)/(Table1[CMO/HTO used 
(if any)]&lt;&gt;""),ROWS(E$11:E17))))</f>
        <v/>
      </c>
      <c r="F49" s="47"/>
      <c r="G49" s="47"/>
    </row>
    <row r="50" spans="1:7" ht="22" customHeight="1">
      <c r="A50" s="21" t="str">
        <f>IF(ROWS(A$11:A18)&gt;COUNTA(Table1[Condition name]),"",INDEX(Table1[Condition name],_xlfn.AGGREGATE(15,6,(ROW(Table1[Condition name])-ROW('Service Request Template'!$A$17)+1)/(Table1[Condition name]&lt;&gt;""),ROWS(A$11:A18))))</f>
        <v/>
      </c>
      <c r="B50" s="21" t="str">
        <f>IF(ROWS(B$11:B18)&gt;COUNTA(Table1[Target cell number 
(max 30,000)]),"",INDEX(Table1[Target cell number 
(max 30,000)],_xlfn.AGGREGATE(15,6,(ROW(Table1[Target cell number 
(max 30,000)])-ROW('Service Request Template'!$A$17)+1)/(Table1[Target cell number 
(max 30,000)]&lt;&gt;""),ROWS(B$11:B18))))</f>
        <v/>
      </c>
      <c r="C50" s="21" t="str">
        <f>IF(ROWS(C$11:C18)&gt;COUNTA(Table1[Target reads per cell]),"",INDEX(Table1[Target reads per cell],_xlfn.AGGREGATE(15,6,(ROW(Table1[Target reads per cell])-ROW('Service Request Template'!$A$17)+1)/(Table1[Target reads per cell]&lt;&gt;""),ROWS(C$11:C18))))</f>
        <v/>
      </c>
      <c r="D50" s="21" t="str">
        <f>IF(ROWS(D$11:D18)&gt;COUNTA(Table1[Target reads per sample]),"",INDEX(Table1[Target reads per sample],_xlfn.AGGREGATE(15,6,(ROW(Table1[Target reads per sample])-ROW('Service Request Template'!$A$17)+1)/(Table1[Target reads per sample]&lt;&gt;""),ROWS(D$11:D18))))</f>
        <v/>
      </c>
      <c r="E50" s="21" t="str">
        <f>IF(ROWS(E$11:E18)&gt;COUNTA(Table1[CMO/HTO used 
(if any)]),"",INDEX(Table1[CMO/HTO used 
(if any)],_xlfn.AGGREGATE(15,6,(ROW(Table1[CMO/HTO used 
(if any)])-ROW('Service Request Template'!$A$17)+1)/(Table1[CMO/HTO used 
(if any)]&lt;&gt;""),ROWS(E$11:E18))))</f>
        <v/>
      </c>
      <c r="F50" s="47"/>
      <c r="G50" s="47"/>
    </row>
    <row r="51" spans="1:7" ht="22" customHeight="1">
      <c r="A51" s="21" t="str">
        <f>IF(ROWS(A$11:A19)&gt;COUNTA(Table1[Condition name]),"",INDEX(Table1[Condition name],_xlfn.AGGREGATE(15,6,(ROW(Table1[Condition name])-ROW('Service Request Template'!$A$17)+1)/(Table1[Condition name]&lt;&gt;""),ROWS(A$11:A19))))</f>
        <v/>
      </c>
      <c r="B51" s="21" t="str">
        <f>IF(ROWS(B$11:B19)&gt;COUNTA(Table1[Target cell number 
(max 30,000)]),"",INDEX(Table1[Target cell number 
(max 30,000)],_xlfn.AGGREGATE(15,6,(ROW(Table1[Target cell number 
(max 30,000)])-ROW('Service Request Template'!$A$17)+1)/(Table1[Target cell number 
(max 30,000)]&lt;&gt;""),ROWS(B$11:B19))))</f>
        <v/>
      </c>
      <c r="C51" s="21" t="str">
        <f>IF(ROWS(C$11:C19)&gt;COUNTA(Table1[Target reads per cell]),"",INDEX(Table1[Target reads per cell],_xlfn.AGGREGATE(15,6,(ROW(Table1[Target reads per cell])-ROW('Service Request Template'!$A$17)+1)/(Table1[Target reads per cell]&lt;&gt;""),ROWS(C$11:C19))))</f>
        <v/>
      </c>
      <c r="D51" s="21" t="str">
        <f>IF(ROWS(D$11:D19)&gt;COUNTA(Table1[Target reads per sample]),"",INDEX(Table1[Target reads per sample],_xlfn.AGGREGATE(15,6,(ROW(Table1[Target reads per sample])-ROW('Service Request Template'!$A$17)+1)/(Table1[Target reads per sample]&lt;&gt;""),ROWS(D$11:D19))))</f>
        <v/>
      </c>
      <c r="E51" s="21" t="str">
        <f>IF(ROWS(E$11:E19)&gt;COUNTA(Table1[CMO/HTO used 
(if any)]),"",INDEX(Table1[CMO/HTO used 
(if any)],_xlfn.AGGREGATE(15,6,(ROW(Table1[CMO/HTO used 
(if any)])-ROW('Service Request Template'!$A$17)+1)/(Table1[CMO/HTO used 
(if any)]&lt;&gt;""),ROWS(E$11:E19))))</f>
        <v/>
      </c>
      <c r="F51" s="47"/>
      <c r="G51" s="47"/>
    </row>
    <row r="52" spans="1:7" ht="22" customHeight="1">
      <c r="A52" s="21" t="str">
        <f>IF(ROWS(A$11:A20)&gt;COUNTA(Table1[Condition name]),"",INDEX(Table1[Condition name],_xlfn.AGGREGATE(15,6,(ROW(Table1[Condition name])-ROW('Service Request Template'!$A$17)+1)/(Table1[Condition name]&lt;&gt;""),ROWS(A$11:A20))))</f>
        <v/>
      </c>
      <c r="B52" s="21" t="str">
        <f>IF(ROWS(B$11:B20)&gt;COUNTA(Table1[Target cell number 
(max 30,000)]),"",INDEX(Table1[Target cell number 
(max 30,000)],_xlfn.AGGREGATE(15,6,(ROW(Table1[Target cell number 
(max 30,000)])-ROW('Service Request Template'!$A$17)+1)/(Table1[Target cell number 
(max 30,000)]&lt;&gt;""),ROWS(B$11:B20))))</f>
        <v/>
      </c>
      <c r="C52" s="21" t="str">
        <f>IF(ROWS(C$11:C20)&gt;COUNTA(Table1[Target reads per cell]),"",INDEX(Table1[Target reads per cell],_xlfn.AGGREGATE(15,6,(ROW(Table1[Target reads per cell])-ROW('Service Request Template'!$A$17)+1)/(Table1[Target reads per cell]&lt;&gt;""),ROWS(C$11:C20))))</f>
        <v/>
      </c>
      <c r="D52" s="21" t="str">
        <f>IF(ROWS(D$11:D20)&gt;COUNTA(Table1[Target reads per sample]),"",INDEX(Table1[Target reads per sample],_xlfn.AGGREGATE(15,6,(ROW(Table1[Target reads per sample])-ROW('Service Request Template'!$A$17)+1)/(Table1[Target reads per sample]&lt;&gt;""),ROWS(D$11:D20))))</f>
        <v/>
      </c>
      <c r="E52" s="21" t="str">
        <f>IF(ROWS(E$11:E20)&gt;COUNTA(Table1[CMO/HTO used 
(if any)]),"",INDEX(Table1[CMO/HTO used 
(if any)],_xlfn.AGGREGATE(15,6,(ROW(Table1[CMO/HTO used 
(if any)])-ROW('Service Request Template'!$A$17)+1)/(Table1[CMO/HTO used 
(if any)]&lt;&gt;""),ROWS(E$11:E20))))</f>
        <v/>
      </c>
      <c r="F52" s="47"/>
      <c r="G52" s="47"/>
    </row>
    <row r="53" spans="1:7" ht="22" customHeight="1">
      <c r="A53" s="21" t="str">
        <f>IF(ROWS(A$11:A21)&gt;COUNTA(Table1[Condition name]),"",INDEX(Table1[Condition name],_xlfn.AGGREGATE(15,6,(ROW(Table1[Condition name])-ROW('Service Request Template'!$A$17)+1)/(Table1[Condition name]&lt;&gt;""),ROWS(A$11:A21))))</f>
        <v/>
      </c>
      <c r="B53" s="21" t="str">
        <f>IF(ROWS(B$11:B21)&gt;COUNTA(Table1[Target cell number 
(max 30,000)]),"",INDEX(Table1[Target cell number 
(max 30,000)],_xlfn.AGGREGATE(15,6,(ROW(Table1[Target cell number 
(max 30,000)])-ROW('Service Request Template'!$A$17)+1)/(Table1[Target cell number 
(max 30,000)]&lt;&gt;""),ROWS(B$11:B21))))</f>
        <v/>
      </c>
      <c r="C53" s="21" t="str">
        <f>IF(ROWS(C$11:C21)&gt;COUNTA(Table1[Target reads per cell]),"",INDEX(Table1[Target reads per cell],_xlfn.AGGREGATE(15,6,(ROW(Table1[Target reads per cell])-ROW('Service Request Template'!$A$17)+1)/(Table1[Target reads per cell]&lt;&gt;""),ROWS(C$11:C21))))</f>
        <v/>
      </c>
      <c r="D53" s="21" t="str">
        <f>IF(ROWS(D$11:D21)&gt;COUNTA(Table1[Target reads per sample]),"",INDEX(Table1[Target reads per sample],_xlfn.AGGREGATE(15,6,(ROW(Table1[Target reads per sample])-ROW('Service Request Template'!$A$17)+1)/(Table1[Target reads per sample]&lt;&gt;""),ROWS(D$11:D21))))</f>
        <v/>
      </c>
      <c r="E53" s="21" t="str">
        <f>IF(ROWS(E$11:E21)&gt;COUNTA(Table1[CMO/HTO used 
(if any)]),"",INDEX(Table1[CMO/HTO used 
(if any)],_xlfn.AGGREGATE(15,6,(ROW(Table1[CMO/HTO used 
(if any)])-ROW('Service Request Template'!$A$17)+1)/(Table1[CMO/HTO used 
(if any)]&lt;&gt;""),ROWS(E$11:E21))))</f>
        <v/>
      </c>
      <c r="F53" s="47"/>
      <c r="G53" s="47"/>
    </row>
    <row r="54" spans="1:7" ht="22" customHeight="1">
      <c r="A54" s="21" t="str">
        <f>IF(ROWS(A$11:A22)&gt;COUNTA(Table1[Condition name]),"",INDEX(Table1[Condition name],_xlfn.AGGREGATE(15,6,(ROW(Table1[Condition name])-ROW('Service Request Template'!$A$17)+1)/(Table1[Condition name]&lt;&gt;""),ROWS(A$11:A22))))</f>
        <v/>
      </c>
      <c r="B54" s="21" t="str">
        <f>IF(ROWS(B$11:B22)&gt;COUNTA(Table1[Target cell number 
(max 30,000)]),"",INDEX(Table1[Target cell number 
(max 30,000)],_xlfn.AGGREGATE(15,6,(ROW(Table1[Target cell number 
(max 30,000)])-ROW('Service Request Template'!$A$17)+1)/(Table1[Target cell number 
(max 30,000)]&lt;&gt;""),ROWS(B$11:B22))))</f>
        <v/>
      </c>
      <c r="C54" s="21" t="str">
        <f>IF(ROWS(C$11:C22)&gt;COUNTA(Table1[Target reads per cell]),"",INDEX(Table1[Target reads per cell],_xlfn.AGGREGATE(15,6,(ROW(Table1[Target reads per cell])-ROW('Service Request Template'!$A$17)+1)/(Table1[Target reads per cell]&lt;&gt;""),ROWS(C$11:C22))))</f>
        <v/>
      </c>
      <c r="D54" s="21" t="str">
        <f>IF(ROWS(D$11:D22)&gt;COUNTA(Table1[Target reads per sample]),"",INDEX(Table1[Target reads per sample],_xlfn.AGGREGATE(15,6,(ROW(Table1[Target reads per sample])-ROW('Service Request Template'!$A$17)+1)/(Table1[Target reads per sample]&lt;&gt;""),ROWS(D$11:D22))))</f>
        <v/>
      </c>
      <c r="E54" s="21" t="str">
        <f>IF(ROWS(E$11:E22)&gt;COUNTA(Table1[CMO/HTO used 
(if any)]),"",INDEX(Table1[CMO/HTO used 
(if any)],_xlfn.AGGREGATE(15,6,(ROW(Table1[CMO/HTO used 
(if any)])-ROW('Service Request Template'!$A$17)+1)/(Table1[CMO/HTO used 
(if any)]&lt;&gt;""),ROWS(E$11:E22))))</f>
        <v/>
      </c>
      <c r="F54" s="47"/>
      <c r="G54" s="47"/>
    </row>
    <row r="55" spans="1:7" ht="22" customHeight="1">
      <c r="A55" s="21" t="str">
        <f>IF(ROWS(A$11:A23)&gt;COUNTA(Table1[Condition name]),"",INDEX(Table1[Condition name],_xlfn.AGGREGATE(15,6,(ROW(Table1[Condition name])-ROW('Service Request Template'!$A$17)+1)/(Table1[Condition name]&lt;&gt;""),ROWS(A$11:A23))))</f>
        <v/>
      </c>
      <c r="B55" s="21" t="str">
        <f>IF(ROWS(B$11:B23)&gt;COUNTA(Table1[Target cell number 
(max 30,000)]),"",INDEX(Table1[Target cell number 
(max 30,000)],_xlfn.AGGREGATE(15,6,(ROW(Table1[Target cell number 
(max 30,000)])-ROW('Service Request Template'!$A$17)+1)/(Table1[Target cell number 
(max 30,000)]&lt;&gt;""),ROWS(B$11:B23))))</f>
        <v/>
      </c>
      <c r="C55" s="21" t="str">
        <f>IF(ROWS(C$11:C23)&gt;COUNTA(Table1[Target reads per cell]),"",INDEX(Table1[Target reads per cell],_xlfn.AGGREGATE(15,6,(ROW(Table1[Target reads per cell])-ROW('Service Request Template'!$A$17)+1)/(Table1[Target reads per cell]&lt;&gt;""),ROWS(C$11:C23))))</f>
        <v/>
      </c>
      <c r="D55" s="21" t="str">
        <f>IF(ROWS(D$11:D23)&gt;COUNTA(Table1[Target reads per sample]),"",INDEX(Table1[Target reads per sample],_xlfn.AGGREGATE(15,6,(ROW(Table1[Target reads per sample])-ROW('Service Request Template'!$A$17)+1)/(Table1[Target reads per sample]&lt;&gt;""),ROWS(D$11:D23))))</f>
        <v/>
      </c>
      <c r="E55" s="21" t="str">
        <f>IF(ROWS(E$11:E23)&gt;COUNTA(Table1[CMO/HTO used 
(if any)]),"",INDEX(Table1[CMO/HTO used 
(if any)],_xlfn.AGGREGATE(15,6,(ROW(Table1[CMO/HTO used 
(if any)])-ROW('Service Request Template'!$A$17)+1)/(Table1[CMO/HTO used 
(if any)]&lt;&gt;""),ROWS(E$11:E23))))</f>
        <v/>
      </c>
      <c r="F55" s="47"/>
      <c r="G55" s="47"/>
    </row>
    <row r="56" spans="1:7" ht="22" customHeight="1">
      <c r="A56" s="21" t="str">
        <f>IF(ROWS(A$11:A24)&gt;COUNTA(Table1[Condition name]),"",INDEX(Table1[Condition name],_xlfn.AGGREGATE(15,6,(ROW(Table1[Condition name])-ROW('Service Request Template'!$A$17)+1)/(Table1[Condition name]&lt;&gt;""),ROWS(A$11:A24))))</f>
        <v/>
      </c>
      <c r="B56" s="21" t="str">
        <f>IF(ROWS(B$11:B24)&gt;COUNTA(Table1[Target cell number 
(max 30,000)]),"",INDEX(Table1[Target cell number 
(max 30,000)],_xlfn.AGGREGATE(15,6,(ROW(Table1[Target cell number 
(max 30,000)])-ROW('Service Request Template'!$A$17)+1)/(Table1[Target cell number 
(max 30,000)]&lt;&gt;""),ROWS(B$11:B24))))</f>
        <v/>
      </c>
      <c r="C56" s="21" t="str">
        <f>IF(ROWS(C$11:C24)&gt;COUNTA(Table1[Target reads per cell]),"",INDEX(Table1[Target reads per cell],_xlfn.AGGREGATE(15,6,(ROW(Table1[Target reads per cell])-ROW('Service Request Template'!$A$17)+1)/(Table1[Target reads per cell]&lt;&gt;""),ROWS(C$11:C24))))</f>
        <v/>
      </c>
      <c r="D56" s="21" t="str">
        <f>IF(ROWS(D$11:D24)&gt;COUNTA(Table1[Target reads per sample]),"",INDEX(Table1[Target reads per sample],_xlfn.AGGREGATE(15,6,(ROW(Table1[Target reads per sample])-ROW('Service Request Template'!$A$17)+1)/(Table1[Target reads per sample]&lt;&gt;""),ROWS(D$11:D24))))</f>
        <v/>
      </c>
      <c r="E56" s="21" t="str">
        <f>IF(ROWS(E$11:E24)&gt;COUNTA(Table1[CMO/HTO used 
(if any)]),"",INDEX(Table1[CMO/HTO used 
(if any)],_xlfn.AGGREGATE(15,6,(ROW(Table1[CMO/HTO used 
(if any)])-ROW('Service Request Template'!$A$17)+1)/(Table1[CMO/HTO used 
(if any)]&lt;&gt;""),ROWS(E$11:E24))))</f>
        <v/>
      </c>
      <c r="F56" s="47"/>
      <c r="G56" s="47"/>
    </row>
    <row r="57" spans="1:7" ht="22" customHeight="1">
      <c r="A57" s="21" t="str">
        <f>IF(ROWS(A$11:A25)&gt;COUNTA(Table1[Condition name]),"",INDEX(Table1[Condition name],_xlfn.AGGREGATE(15,6,(ROW(Table1[Condition name])-ROW('Service Request Template'!$A$17)+1)/(Table1[Condition name]&lt;&gt;""),ROWS(A$11:A25))))</f>
        <v/>
      </c>
      <c r="B57" s="21" t="str">
        <f>IF(ROWS(B$11:B25)&gt;COUNTA(Table1[Target cell number 
(max 30,000)]),"",INDEX(Table1[Target cell number 
(max 30,000)],_xlfn.AGGREGATE(15,6,(ROW(Table1[Target cell number 
(max 30,000)])-ROW('Service Request Template'!$A$17)+1)/(Table1[Target cell number 
(max 30,000)]&lt;&gt;""),ROWS(B$11:B25))))</f>
        <v/>
      </c>
      <c r="C57" s="21" t="str">
        <f>IF(ROWS(C$11:C25)&gt;COUNTA(Table1[Target reads per cell]),"",INDEX(Table1[Target reads per cell],_xlfn.AGGREGATE(15,6,(ROW(Table1[Target reads per cell])-ROW('Service Request Template'!$A$17)+1)/(Table1[Target reads per cell]&lt;&gt;""),ROWS(C$11:C25))))</f>
        <v/>
      </c>
      <c r="D57" s="21" t="str">
        <f>IF(ROWS(D$11:D25)&gt;COUNTA(Table1[Target reads per sample]),"",INDEX(Table1[Target reads per sample],_xlfn.AGGREGATE(15,6,(ROW(Table1[Target reads per sample])-ROW('Service Request Template'!$A$17)+1)/(Table1[Target reads per sample]&lt;&gt;""),ROWS(D$11:D25))))</f>
        <v/>
      </c>
      <c r="E57" s="21" t="str">
        <f>IF(ROWS(E$11:E25)&gt;COUNTA(Table1[CMO/HTO used 
(if any)]),"",INDEX(Table1[CMO/HTO used 
(if any)],_xlfn.AGGREGATE(15,6,(ROW(Table1[CMO/HTO used 
(if any)])-ROW('Service Request Template'!$A$17)+1)/(Table1[CMO/HTO used 
(if any)]&lt;&gt;""),ROWS(E$11:E25))))</f>
        <v/>
      </c>
      <c r="F57" s="47"/>
      <c r="G57" s="47"/>
    </row>
    <row r="58" spans="1:7" ht="22" customHeight="1">
      <c r="A58" s="21" t="str">
        <f>IF(ROWS(A$11:A26)&gt;COUNTA(Table1[Condition name]),"",INDEX(Table1[Condition name],_xlfn.AGGREGATE(15,6,(ROW(Table1[Condition name])-ROW('Service Request Template'!$A$17)+1)/(Table1[Condition name]&lt;&gt;""),ROWS(A$11:A26))))</f>
        <v/>
      </c>
      <c r="B58" s="21" t="str">
        <f>IF(ROWS(B$11:B26)&gt;COUNTA(Table1[Target cell number 
(max 30,000)]),"",INDEX(Table1[Target cell number 
(max 30,000)],_xlfn.AGGREGATE(15,6,(ROW(Table1[Target cell number 
(max 30,000)])-ROW('Service Request Template'!$A$17)+1)/(Table1[Target cell number 
(max 30,000)]&lt;&gt;""),ROWS(B$11:B26))))</f>
        <v/>
      </c>
      <c r="C58" s="21" t="str">
        <f>IF(ROWS(C$11:C26)&gt;COUNTA(Table1[Target reads per cell]),"",INDEX(Table1[Target reads per cell],_xlfn.AGGREGATE(15,6,(ROW(Table1[Target reads per cell])-ROW('Service Request Template'!$A$17)+1)/(Table1[Target reads per cell]&lt;&gt;""),ROWS(C$11:C26))))</f>
        <v/>
      </c>
      <c r="D58" s="21" t="str">
        <f>IF(ROWS(D$11:D26)&gt;COUNTA(Table1[Target reads per sample]),"",INDEX(Table1[Target reads per sample],_xlfn.AGGREGATE(15,6,(ROW(Table1[Target reads per sample])-ROW('Service Request Template'!$A$17)+1)/(Table1[Target reads per sample]&lt;&gt;""),ROWS(D$11:D26))))</f>
        <v/>
      </c>
      <c r="E58" s="21" t="str">
        <f>IF(ROWS(E$11:E26)&gt;COUNTA(Table1[CMO/HTO used 
(if any)]),"",INDEX(Table1[CMO/HTO used 
(if any)],_xlfn.AGGREGATE(15,6,(ROW(Table1[CMO/HTO used 
(if any)])-ROW('Service Request Template'!$A$17)+1)/(Table1[CMO/HTO used 
(if any)]&lt;&gt;""),ROWS(E$11:E26))))</f>
        <v/>
      </c>
      <c r="F58" s="47"/>
      <c r="G58" s="47"/>
    </row>
    <row r="59" spans="1:7" ht="22" customHeight="1">
      <c r="A59" s="21" t="str">
        <f>IF(ROWS(A$11:A27)&gt;COUNTA(Table1[Condition name]),"",INDEX(Table1[Condition name],_xlfn.AGGREGATE(15,6,(ROW(Table1[Condition name])-ROW('Service Request Template'!$A$17)+1)/(Table1[Condition name]&lt;&gt;""),ROWS(A$11:A27))))</f>
        <v/>
      </c>
      <c r="B59" s="21" t="str">
        <f>IF(ROWS(B$11:B27)&gt;COUNTA(Table1[Target cell number 
(max 30,000)]),"",INDEX(Table1[Target cell number 
(max 30,000)],_xlfn.AGGREGATE(15,6,(ROW(Table1[Target cell number 
(max 30,000)])-ROW('Service Request Template'!$A$17)+1)/(Table1[Target cell number 
(max 30,000)]&lt;&gt;""),ROWS(B$11:B27))))</f>
        <v/>
      </c>
      <c r="C59" s="21" t="str">
        <f>IF(ROWS(C$11:C27)&gt;COUNTA(Table1[Target reads per cell]),"",INDEX(Table1[Target reads per cell],_xlfn.AGGREGATE(15,6,(ROW(Table1[Target reads per cell])-ROW('Service Request Template'!$A$17)+1)/(Table1[Target reads per cell]&lt;&gt;""),ROWS(C$11:C27))))</f>
        <v/>
      </c>
      <c r="D59" s="21" t="str">
        <f>IF(ROWS(D$11:D27)&gt;COUNTA(Table1[Target reads per sample]),"",INDEX(Table1[Target reads per sample],_xlfn.AGGREGATE(15,6,(ROW(Table1[Target reads per sample])-ROW('Service Request Template'!$A$17)+1)/(Table1[Target reads per sample]&lt;&gt;""),ROWS(D$11:D27))))</f>
        <v/>
      </c>
      <c r="E59" s="21" t="str">
        <f>IF(ROWS(E$11:E27)&gt;COUNTA(Table1[CMO/HTO used 
(if any)]),"",INDEX(Table1[CMO/HTO used 
(if any)],_xlfn.AGGREGATE(15,6,(ROW(Table1[CMO/HTO used 
(if any)])-ROW('Service Request Template'!$A$17)+1)/(Table1[CMO/HTO used 
(if any)]&lt;&gt;""),ROWS(E$11:E27))))</f>
        <v/>
      </c>
      <c r="F59" s="47"/>
      <c r="G59" s="47"/>
    </row>
    <row r="60" spans="1:7" ht="22" customHeight="1">
      <c r="A60" s="21" t="str">
        <f>IF(ROWS(A$11:A28)&gt;COUNTA(Table1[Condition name]),"",INDEX(Table1[Condition name],_xlfn.AGGREGATE(15,6,(ROW(Table1[Condition name])-ROW('Service Request Template'!$A$17)+1)/(Table1[Condition name]&lt;&gt;""),ROWS(A$11:A28))))</f>
        <v/>
      </c>
      <c r="B60" s="21" t="str">
        <f>IF(ROWS(B$11:B28)&gt;COUNTA(Table1[Target cell number 
(max 30,000)]),"",INDEX(Table1[Target cell number 
(max 30,000)],_xlfn.AGGREGATE(15,6,(ROW(Table1[Target cell number 
(max 30,000)])-ROW('Service Request Template'!$A$17)+1)/(Table1[Target cell number 
(max 30,000)]&lt;&gt;""),ROWS(B$11:B28))))</f>
        <v/>
      </c>
      <c r="C60" s="21" t="str">
        <f>IF(ROWS(C$11:C28)&gt;COUNTA(Table1[Target reads per cell]),"",INDEX(Table1[Target reads per cell],_xlfn.AGGREGATE(15,6,(ROW(Table1[Target reads per cell])-ROW('Service Request Template'!$A$17)+1)/(Table1[Target reads per cell]&lt;&gt;""),ROWS(C$11:C28))))</f>
        <v/>
      </c>
      <c r="D60" s="21" t="str">
        <f>IF(ROWS(D$11:D28)&gt;COUNTA(Table1[Target reads per sample]),"",INDEX(Table1[Target reads per sample],_xlfn.AGGREGATE(15,6,(ROW(Table1[Target reads per sample])-ROW('Service Request Template'!$A$17)+1)/(Table1[Target reads per sample]&lt;&gt;""),ROWS(D$11:D28))))</f>
        <v/>
      </c>
      <c r="E60" s="21" t="str">
        <f>IF(ROWS(E$11:E28)&gt;COUNTA(Table1[CMO/HTO used 
(if any)]),"",INDEX(Table1[CMO/HTO used 
(if any)],_xlfn.AGGREGATE(15,6,(ROW(Table1[CMO/HTO used 
(if any)])-ROW('Service Request Template'!$A$17)+1)/(Table1[CMO/HTO used 
(if any)]&lt;&gt;""),ROWS(E$11:E28))))</f>
        <v/>
      </c>
      <c r="F60" s="47"/>
      <c r="G60" s="47"/>
    </row>
    <row r="61" spans="1:7" ht="22" customHeight="1">
      <c r="A61" s="21" t="str">
        <f>IF(ROWS(A$11:A29)&gt;COUNTA(Table1[Condition name]),"",INDEX(Table1[Condition name],_xlfn.AGGREGATE(15,6,(ROW(Table1[Condition name])-ROW('Service Request Template'!$A$17)+1)/(Table1[Condition name]&lt;&gt;""),ROWS(A$11:A29))))</f>
        <v/>
      </c>
      <c r="B61" s="21" t="str">
        <f>IF(ROWS(B$11:B29)&gt;COUNTA(Table1[Target cell number 
(max 30,000)]),"",INDEX(Table1[Target cell number 
(max 30,000)],_xlfn.AGGREGATE(15,6,(ROW(Table1[Target cell number 
(max 30,000)])-ROW('Service Request Template'!$A$17)+1)/(Table1[Target cell number 
(max 30,000)]&lt;&gt;""),ROWS(B$11:B29))))</f>
        <v/>
      </c>
      <c r="C61" s="21" t="str">
        <f>IF(ROWS(C$11:C29)&gt;COUNTA(Table1[Target reads per cell]),"",INDEX(Table1[Target reads per cell],_xlfn.AGGREGATE(15,6,(ROW(Table1[Target reads per cell])-ROW('Service Request Template'!$A$17)+1)/(Table1[Target reads per cell]&lt;&gt;""),ROWS(C$11:C29))))</f>
        <v/>
      </c>
      <c r="D61" s="21" t="str">
        <f>IF(ROWS(D$11:D29)&gt;COUNTA(Table1[Target reads per sample]),"",INDEX(Table1[Target reads per sample],_xlfn.AGGREGATE(15,6,(ROW(Table1[Target reads per sample])-ROW('Service Request Template'!$A$17)+1)/(Table1[Target reads per sample]&lt;&gt;""),ROWS(D$11:D29))))</f>
        <v/>
      </c>
      <c r="E61" s="21" t="str">
        <f>IF(ROWS(E$11:E29)&gt;COUNTA(Table1[CMO/HTO used 
(if any)]),"",INDEX(Table1[CMO/HTO used 
(if any)],_xlfn.AGGREGATE(15,6,(ROW(Table1[CMO/HTO used 
(if any)])-ROW('Service Request Template'!$A$17)+1)/(Table1[CMO/HTO used 
(if any)]&lt;&gt;""),ROWS(E$11:E29))))</f>
        <v/>
      </c>
      <c r="F61" s="47"/>
      <c r="G61" s="47"/>
    </row>
    <row r="62" spans="1:7" ht="22" customHeight="1">
      <c r="A62" s="21" t="str">
        <f>IF(ROWS(A$11:A30)&gt;COUNTA(Table1[Condition name]),"",INDEX(Table1[Condition name],_xlfn.AGGREGATE(15,6,(ROW(Table1[Condition name])-ROW('Service Request Template'!$A$17)+1)/(Table1[Condition name]&lt;&gt;""),ROWS(A$11:A30))))</f>
        <v/>
      </c>
      <c r="B62" s="21" t="str">
        <f>IF(ROWS(B$11:B30)&gt;COUNTA(Table1[Target cell number 
(max 30,000)]),"",INDEX(Table1[Target cell number 
(max 30,000)],_xlfn.AGGREGATE(15,6,(ROW(Table1[Target cell number 
(max 30,000)])-ROW('Service Request Template'!$A$17)+1)/(Table1[Target cell number 
(max 30,000)]&lt;&gt;""),ROWS(B$11:B30))))</f>
        <v/>
      </c>
      <c r="C62" s="21" t="str">
        <f>IF(ROWS(C$11:C30)&gt;COUNTA(Table1[Target reads per cell]),"",INDEX(Table1[Target reads per cell],_xlfn.AGGREGATE(15,6,(ROW(Table1[Target reads per cell])-ROW('Service Request Template'!$A$17)+1)/(Table1[Target reads per cell]&lt;&gt;""),ROWS(C$11:C30))))</f>
        <v/>
      </c>
      <c r="D62" s="21" t="str">
        <f>IF(ROWS(D$11:D30)&gt;COUNTA(Table1[Target reads per sample]),"",INDEX(Table1[Target reads per sample],_xlfn.AGGREGATE(15,6,(ROW(Table1[Target reads per sample])-ROW('Service Request Template'!$A$17)+1)/(Table1[Target reads per sample]&lt;&gt;""),ROWS(D$11:D30))))</f>
        <v/>
      </c>
      <c r="E62" s="21" t="str">
        <f>IF(ROWS(E$11:E30)&gt;COUNTA(Table1[CMO/HTO used 
(if any)]),"",INDEX(Table1[CMO/HTO used 
(if any)],_xlfn.AGGREGATE(15,6,(ROW(Table1[CMO/HTO used 
(if any)])-ROW('Service Request Template'!$A$17)+1)/(Table1[CMO/HTO used 
(if any)]&lt;&gt;""),ROWS(E$11:E30))))</f>
        <v/>
      </c>
      <c r="F62" s="47"/>
      <c r="G62" s="47"/>
    </row>
    <row r="63" spans="1:7" ht="22" customHeight="1">
      <c r="A63" s="21" t="str">
        <f>IF(ROWS(A$11:A31)&gt;COUNTA(Table1[Condition name]),"",INDEX(Table1[Condition name],_xlfn.AGGREGATE(15,6,(ROW(Table1[Condition name])-ROW('Service Request Template'!$A$17)+1)/(Table1[Condition name]&lt;&gt;""),ROWS(A$11:A31))))</f>
        <v/>
      </c>
      <c r="B63" s="21" t="str">
        <f>IF(ROWS(B$11:B31)&gt;COUNTA(Table1[Target cell number 
(max 30,000)]),"",INDEX(Table1[Target cell number 
(max 30,000)],_xlfn.AGGREGATE(15,6,(ROW(Table1[Target cell number 
(max 30,000)])-ROW('Service Request Template'!$A$17)+1)/(Table1[Target cell number 
(max 30,000)]&lt;&gt;""),ROWS(B$11:B31))))</f>
        <v/>
      </c>
      <c r="C63" s="21" t="str">
        <f>IF(ROWS(C$11:C31)&gt;COUNTA(Table1[Target reads per cell]),"",INDEX(Table1[Target reads per cell],_xlfn.AGGREGATE(15,6,(ROW(Table1[Target reads per cell])-ROW('Service Request Template'!$A$17)+1)/(Table1[Target reads per cell]&lt;&gt;""),ROWS(C$11:C31))))</f>
        <v/>
      </c>
      <c r="D63" s="21" t="str">
        <f>IF(ROWS(D$11:D31)&gt;COUNTA(Table1[Target reads per sample]),"",INDEX(Table1[Target reads per sample],_xlfn.AGGREGATE(15,6,(ROW(Table1[Target reads per sample])-ROW('Service Request Template'!$A$17)+1)/(Table1[Target reads per sample]&lt;&gt;""),ROWS(D$11:D31))))</f>
        <v/>
      </c>
      <c r="E63" s="21" t="str">
        <f>IF(ROWS(E$11:E31)&gt;COUNTA(Table1[CMO/HTO used 
(if any)]),"",INDEX(Table1[CMO/HTO used 
(if any)],_xlfn.AGGREGATE(15,6,(ROW(Table1[CMO/HTO used 
(if any)])-ROW('Service Request Template'!$A$17)+1)/(Table1[CMO/HTO used 
(if any)]&lt;&gt;""),ROWS(E$11:E31))))</f>
        <v/>
      </c>
      <c r="F63" s="47"/>
      <c r="G63" s="47"/>
    </row>
    <row r="64" spans="1:7" ht="22" customHeight="1">
      <c r="A64" s="21" t="str">
        <f>IF(ROWS(A$11:A32)&gt;COUNTA(Table1[Condition name]),"",INDEX(Table1[Condition name],_xlfn.AGGREGATE(15,6,(ROW(Table1[Condition name])-ROW('Service Request Template'!$A$17)+1)/(Table1[Condition name]&lt;&gt;""),ROWS(A$11:A32))))</f>
        <v/>
      </c>
      <c r="B64" s="21" t="str">
        <f>IF(ROWS(B$11:B32)&gt;COUNTA(Table1[Target cell number 
(max 30,000)]),"",INDEX(Table1[Target cell number 
(max 30,000)],_xlfn.AGGREGATE(15,6,(ROW(Table1[Target cell number 
(max 30,000)])-ROW('Service Request Template'!$A$17)+1)/(Table1[Target cell number 
(max 30,000)]&lt;&gt;""),ROWS(B$11:B32))))</f>
        <v/>
      </c>
      <c r="C64" s="21" t="str">
        <f>IF(ROWS(C$11:C32)&gt;COUNTA(Table1[Target reads per cell]),"",INDEX(Table1[Target reads per cell],_xlfn.AGGREGATE(15,6,(ROW(Table1[Target reads per cell])-ROW('Service Request Template'!$A$17)+1)/(Table1[Target reads per cell]&lt;&gt;""),ROWS(C$11:C32))))</f>
        <v/>
      </c>
      <c r="D64" s="21" t="str">
        <f>IF(ROWS(D$11:D32)&gt;COUNTA(Table1[Target reads per sample]),"",INDEX(Table1[Target reads per sample],_xlfn.AGGREGATE(15,6,(ROW(Table1[Target reads per sample])-ROW('Service Request Template'!$A$17)+1)/(Table1[Target reads per sample]&lt;&gt;""),ROWS(D$11:D32))))</f>
        <v/>
      </c>
      <c r="E64" s="21" t="str">
        <f>IF(ROWS(E$11:E32)&gt;COUNTA(Table1[CMO/HTO used 
(if any)]),"",INDEX(Table1[CMO/HTO used 
(if any)],_xlfn.AGGREGATE(15,6,(ROW(Table1[CMO/HTO used 
(if any)])-ROW('Service Request Template'!$A$17)+1)/(Table1[CMO/HTO used 
(if any)]&lt;&gt;""),ROWS(E$11:E32))))</f>
        <v/>
      </c>
      <c r="F64" s="47"/>
      <c r="G64" s="47"/>
    </row>
    <row r="65" spans="1:7" ht="22" customHeight="1">
      <c r="A65" s="21" t="str">
        <f>IF(ROWS(A$11:A33)&gt;COUNTA(Table1[Condition name]),"",INDEX(Table1[Condition name],_xlfn.AGGREGATE(15,6,(ROW(Table1[Condition name])-ROW('Service Request Template'!$A$17)+1)/(Table1[Condition name]&lt;&gt;""),ROWS(A$11:A33))))</f>
        <v/>
      </c>
      <c r="B65" s="21" t="str">
        <f>IF(ROWS(B$11:B33)&gt;COUNTA(Table1[Target cell number 
(max 30,000)]),"",INDEX(Table1[Target cell number 
(max 30,000)],_xlfn.AGGREGATE(15,6,(ROW(Table1[Target cell number 
(max 30,000)])-ROW('Service Request Template'!$A$17)+1)/(Table1[Target cell number 
(max 30,000)]&lt;&gt;""),ROWS(B$11:B33))))</f>
        <v/>
      </c>
      <c r="C65" s="21" t="str">
        <f>IF(ROWS(C$11:C33)&gt;COUNTA(Table1[Target reads per cell]),"",INDEX(Table1[Target reads per cell],_xlfn.AGGREGATE(15,6,(ROW(Table1[Target reads per cell])-ROW('Service Request Template'!$A$17)+1)/(Table1[Target reads per cell]&lt;&gt;""),ROWS(C$11:C33))))</f>
        <v/>
      </c>
      <c r="D65" s="21" t="str">
        <f>IF(ROWS(D$11:D33)&gt;COUNTA(Table1[Target reads per sample]),"",INDEX(Table1[Target reads per sample],_xlfn.AGGREGATE(15,6,(ROW(Table1[Target reads per sample])-ROW('Service Request Template'!$A$17)+1)/(Table1[Target reads per sample]&lt;&gt;""),ROWS(D$11:D33))))</f>
        <v/>
      </c>
      <c r="E65" s="21" t="str">
        <f>IF(ROWS(E$11:E33)&gt;COUNTA(Table1[CMO/HTO used 
(if any)]),"",INDEX(Table1[CMO/HTO used 
(if any)],_xlfn.AGGREGATE(15,6,(ROW(Table1[CMO/HTO used 
(if any)])-ROW('Service Request Template'!$A$17)+1)/(Table1[CMO/HTO used 
(if any)]&lt;&gt;""),ROWS(E$11:E33))))</f>
        <v/>
      </c>
      <c r="F65" s="47"/>
      <c r="G65" s="47"/>
    </row>
    <row r="66" spans="1:7" ht="22" customHeight="1">
      <c r="A66" s="21" t="str">
        <f>IF(ROWS(A$11:A34)&gt;COUNTA(Table1[Condition name]),"",INDEX(Table1[Condition name],_xlfn.AGGREGATE(15,6,(ROW(Table1[Condition name])-ROW('Service Request Template'!$A$17)+1)/(Table1[Condition name]&lt;&gt;""),ROWS(A$11:A34))))</f>
        <v/>
      </c>
      <c r="B66" s="21" t="str">
        <f>IF(ROWS(B$11:B34)&gt;COUNTA(Table1[Target cell number 
(max 30,000)]),"",INDEX(Table1[Target cell number 
(max 30,000)],_xlfn.AGGREGATE(15,6,(ROW(Table1[Target cell number 
(max 30,000)])-ROW('Service Request Template'!$A$17)+1)/(Table1[Target cell number 
(max 30,000)]&lt;&gt;""),ROWS(B$11:B34))))</f>
        <v/>
      </c>
      <c r="C66" s="21" t="str">
        <f>IF(ROWS(C$11:C34)&gt;COUNTA(Table1[Target reads per cell]),"",INDEX(Table1[Target reads per cell],_xlfn.AGGREGATE(15,6,(ROW(Table1[Target reads per cell])-ROW('Service Request Template'!$A$17)+1)/(Table1[Target reads per cell]&lt;&gt;""),ROWS(C$11:C34))))</f>
        <v/>
      </c>
      <c r="D66" s="21" t="str">
        <f>IF(ROWS(D$11:D34)&gt;COUNTA(Table1[Target reads per sample]),"",INDEX(Table1[Target reads per sample],_xlfn.AGGREGATE(15,6,(ROW(Table1[Target reads per sample])-ROW('Service Request Template'!$A$17)+1)/(Table1[Target reads per sample]&lt;&gt;""),ROWS(D$11:D34))))</f>
        <v/>
      </c>
      <c r="E66" s="21" t="str">
        <f>IF(ROWS(E$11:E34)&gt;COUNTA(Table1[CMO/HTO used 
(if any)]),"",INDEX(Table1[CMO/HTO used 
(if any)],_xlfn.AGGREGATE(15,6,(ROW(Table1[CMO/HTO used 
(if any)])-ROW('Service Request Template'!$A$17)+1)/(Table1[CMO/HTO used 
(if any)]&lt;&gt;""),ROWS(E$11:E34))))</f>
        <v/>
      </c>
      <c r="F66" s="47"/>
      <c r="G66" s="47"/>
    </row>
    <row r="67" spans="1:7" ht="22" customHeight="1">
      <c r="A67" s="21" t="str">
        <f>IF(ROWS(A$11:A35)&gt;COUNTA(Table1[Condition name]),"",INDEX(Table1[Condition name],_xlfn.AGGREGATE(15,6,(ROW(Table1[Condition name])-ROW('Service Request Template'!$A$17)+1)/(Table1[Condition name]&lt;&gt;""),ROWS(A$11:A35))))</f>
        <v/>
      </c>
      <c r="B67" s="21" t="str">
        <f>IF(ROWS(B$11:B35)&gt;COUNTA(Table1[Target cell number 
(max 30,000)]),"",INDEX(Table1[Target cell number 
(max 30,000)],_xlfn.AGGREGATE(15,6,(ROW(Table1[Target cell number 
(max 30,000)])-ROW('Service Request Template'!$A$17)+1)/(Table1[Target cell number 
(max 30,000)]&lt;&gt;""),ROWS(B$11:B35))))</f>
        <v/>
      </c>
      <c r="C67" s="21" t="str">
        <f>IF(ROWS(C$11:C35)&gt;COUNTA(Table1[Target reads per cell]),"",INDEX(Table1[Target reads per cell],_xlfn.AGGREGATE(15,6,(ROW(Table1[Target reads per cell])-ROW('Service Request Template'!$A$17)+1)/(Table1[Target reads per cell]&lt;&gt;""),ROWS(C$11:C35))))</f>
        <v/>
      </c>
      <c r="D67" s="21" t="str">
        <f>IF(ROWS(D$11:D35)&gt;COUNTA(Table1[Target reads per sample]),"",INDEX(Table1[Target reads per sample],_xlfn.AGGREGATE(15,6,(ROW(Table1[Target reads per sample])-ROW('Service Request Template'!$A$17)+1)/(Table1[Target reads per sample]&lt;&gt;""),ROWS(D$11:D35))))</f>
        <v/>
      </c>
      <c r="E67" s="21" t="str">
        <f>IF(ROWS(E$11:E35)&gt;COUNTA(Table1[CMO/HTO used 
(if any)]),"",INDEX(Table1[CMO/HTO used 
(if any)],_xlfn.AGGREGATE(15,6,(ROW(Table1[CMO/HTO used 
(if any)])-ROW('Service Request Template'!$A$17)+1)/(Table1[CMO/HTO used 
(if any)]&lt;&gt;""),ROWS(E$11:E35))))</f>
        <v/>
      </c>
      <c r="F67" s="47"/>
      <c r="G67" s="47"/>
    </row>
    <row r="68" spans="1:7" ht="22" customHeight="1">
      <c r="A68" s="21" t="str">
        <f>IF(ROWS(A$11:A36)&gt;COUNTA(Table1[Condition name]),"",INDEX(Table1[Condition name],_xlfn.AGGREGATE(15,6,(ROW(Table1[Condition name])-ROW('Service Request Template'!$A$17)+1)/(Table1[Condition name]&lt;&gt;""),ROWS(A$11:A36))))</f>
        <v/>
      </c>
      <c r="B68" s="21" t="str">
        <f>IF(ROWS(B$11:B36)&gt;COUNTA(Table1[Target cell number 
(max 30,000)]),"",INDEX(Table1[Target cell number 
(max 30,000)],_xlfn.AGGREGATE(15,6,(ROW(Table1[Target cell number 
(max 30,000)])-ROW('Service Request Template'!$A$17)+1)/(Table1[Target cell number 
(max 30,000)]&lt;&gt;""),ROWS(B$11:B36))))</f>
        <v/>
      </c>
      <c r="C68" s="21" t="str">
        <f>IF(ROWS(C$11:C36)&gt;COUNTA(Table1[Target reads per cell]),"",INDEX(Table1[Target reads per cell],_xlfn.AGGREGATE(15,6,(ROW(Table1[Target reads per cell])-ROW('Service Request Template'!$A$17)+1)/(Table1[Target reads per cell]&lt;&gt;""),ROWS(C$11:C36))))</f>
        <v/>
      </c>
      <c r="D68" s="21" t="str">
        <f>IF(ROWS(D$11:D36)&gt;COUNTA(Table1[Target reads per sample]),"",INDEX(Table1[Target reads per sample],_xlfn.AGGREGATE(15,6,(ROW(Table1[Target reads per sample])-ROW('Service Request Template'!$A$17)+1)/(Table1[Target reads per sample]&lt;&gt;""),ROWS(D$11:D36))))</f>
        <v/>
      </c>
      <c r="E68" s="21" t="str">
        <f>IF(ROWS(E$11:E36)&gt;COUNTA(Table1[CMO/HTO used 
(if any)]),"",INDEX(Table1[CMO/HTO used 
(if any)],_xlfn.AGGREGATE(15,6,(ROW(Table1[CMO/HTO used 
(if any)])-ROW('Service Request Template'!$A$17)+1)/(Table1[CMO/HTO used 
(if any)]&lt;&gt;""),ROWS(E$11:E36))))</f>
        <v/>
      </c>
      <c r="F68" s="47"/>
      <c r="G68" s="47"/>
    </row>
    <row r="69" spans="1:7" ht="22" customHeight="1">
      <c r="A69" s="21" t="str">
        <f>IF(ROWS(A$11:A37)&gt;COUNTA(Table1[Condition name]),"",INDEX(Table1[Condition name],_xlfn.AGGREGATE(15,6,(ROW(Table1[Condition name])-ROW('Service Request Template'!$A$17)+1)/(Table1[Condition name]&lt;&gt;""),ROWS(A$11:A37))))</f>
        <v/>
      </c>
      <c r="B69" s="21" t="str">
        <f>IF(ROWS(B$11:B37)&gt;COUNTA(Table1[Target cell number 
(max 30,000)]),"",INDEX(Table1[Target cell number 
(max 30,000)],_xlfn.AGGREGATE(15,6,(ROW(Table1[Target cell number 
(max 30,000)])-ROW('Service Request Template'!$A$17)+1)/(Table1[Target cell number 
(max 30,000)]&lt;&gt;""),ROWS(B$11:B37))))</f>
        <v/>
      </c>
      <c r="C69" s="21" t="str">
        <f>IF(ROWS(C$11:C37)&gt;COUNTA(Table1[Target reads per cell]),"",INDEX(Table1[Target reads per cell],_xlfn.AGGREGATE(15,6,(ROW(Table1[Target reads per cell])-ROW('Service Request Template'!$A$17)+1)/(Table1[Target reads per cell]&lt;&gt;""),ROWS(C$11:C37))))</f>
        <v/>
      </c>
      <c r="D69" s="21" t="str">
        <f>IF(ROWS(D$11:D37)&gt;COUNTA(Table1[Target reads per sample]),"",INDEX(Table1[Target reads per sample],_xlfn.AGGREGATE(15,6,(ROW(Table1[Target reads per sample])-ROW('Service Request Template'!$A$17)+1)/(Table1[Target reads per sample]&lt;&gt;""),ROWS(D$11:D37))))</f>
        <v/>
      </c>
      <c r="E69" s="21" t="str">
        <f>IF(ROWS(E$11:E37)&gt;COUNTA(Table1[CMO/HTO used 
(if any)]),"",INDEX(Table1[CMO/HTO used 
(if any)],_xlfn.AGGREGATE(15,6,(ROW(Table1[CMO/HTO used 
(if any)])-ROW('Service Request Template'!$A$17)+1)/(Table1[CMO/HTO used 
(if any)]&lt;&gt;""),ROWS(E$11:E37))))</f>
        <v/>
      </c>
      <c r="F69" s="47"/>
      <c r="G69" s="47"/>
    </row>
    <row r="70" spans="1:7" ht="22" customHeight="1">
      <c r="A70" s="21" t="str">
        <f>IF(ROWS(A$11:A38)&gt;COUNTA(Table1[Condition name]),"",INDEX(Table1[Condition name],_xlfn.AGGREGATE(15,6,(ROW(Table1[Condition name])-ROW('Service Request Template'!$A$17)+1)/(Table1[Condition name]&lt;&gt;""),ROWS(A$11:A38))))</f>
        <v/>
      </c>
      <c r="B70" s="21" t="str">
        <f>IF(ROWS(B$11:B38)&gt;COUNTA(Table1[Target cell number 
(max 30,000)]),"",INDEX(Table1[Target cell number 
(max 30,000)],_xlfn.AGGREGATE(15,6,(ROW(Table1[Target cell number 
(max 30,000)])-ROW('Service Request Template'!$A$17)+1)/(Table1[Target cell number 
(max 30,000)]&lt;&gt;""),ROWS(B$11:B38))))</f>
        <v/>
      </c>
      <c r="C70" s="21" t="str">
        <f>IF(ROWS(C$11:C38)&gt;COUNTA(Table1[Target reads per cell]),"",INDEX(Table1[Target reads per cell],_xlfn.AGGREGATE(15,6,(ROW(Table1[Target reads per cell])-ROW('Service Request Template'!$A$17)+1)/(Table1[Target reads per cell]&lt;&gt;""),ROWS(C$11:C38))))</f>
        <v/>
      </c>
      <c r="D70" s="21" t="str">
        <f>IF(ROWS(D$11:D38)&gt;COUNTA(Table1[Target reads per sample]),"",INDEX(Table1[Target reads per sample],_xlfn.AGGREGATE(15,6,(ROW(Table1[Target reads per sample])-ROW('Service Request Template'!$A$17)+1)/(Table1[Target reads per sample]&lt;&gt;""),ROWS(D$11:D38))))</f>
        <v/>
      </c>
      <c r="E70" s="21" t="str">
        <f>IF(ROWS(E$11:E38)&gt;COUNTA(Table1[CMO/HTO used 
(if any)]),"",INDEX(Table1[CMO/HTO used 
(if any)],_xlfn.AGGREGATE(15,6,(ROW(Table1[CMO/HTO used 
(if any)])-ROW('Service Request Template'!$A$17)+1)/(Table1[CMO/HTO used 
(if any)]&lt;&gt;""),ROWS(E$11:E38))))</f>
        <v/>
      </c>
      <c r="F70" s="47"/>
      <c r="G70" s="47"/>
    </row>
    <row r="71" spans="1:7" ht="22" customHeight="1">
      <c r="A71" s="21" t="str">
        <f>IF(ROWS(A$11:A39)&gt;COUNTA(Table1[Condition name]),"",INDEX(Table1[Condition name],_xlfn.AGGREGATE(15,6,(ROW(Table1[Condition name])-ROW('Service Request Template'!$A$17)+1)/(Table1[Condition name]&lt;&gt;""),ROWS(A$11:A39))))</f>
        <v/>
      </c>
      <c r="B71" s="21" t="str">
        <f>IF(ROWS(B$11:B39)&gt;COUNTA(Table1[Target cell number 
(max 30,000)]),"",INDEX(Table1[Target cell number 
(max 30,000)],_xlfn.AGGREGATE(15,6,(ROW(Table1[Target cell number 
(max 30,000)])-ROW('Service Request Template'!$A$17)+1)/(Table1[Target cell number 
(max 30,000)]&lt;&gt;""),ROWS(B$11:B39))))</f>
        <v/>
      </c>
      <c r="C71" s="21" t="str">
        <f>IF(ROWS(C$11:C39)&gt;COUNTA(Table1[Target reads per cell]),"",INDEX(Table1[Target reads per cell],_xlfn.AGGREGATE(15,6,(ROW(Table1[Target reads per cell])-ROW('Service Request Template'!$A$17)+1)/(Table1[Target reads per cell]&lt;&gt;""),ROWS(C$11:C39))))</f>
        <v/>
      </c>
      <c r="D71" s="21" t="str">
        <f>IF(ROWS(D$11:D39)&gt;COUNTA(Table1[Target reads per sample]),"",INDEX(Table1[Target reads per sample],_xlfn.AGGREGATE(15,6,(ROW(Table1[Target reads per sample])-ROW('Service Request Template'!$A$17)+1)/(Table1[Target reads per sample]&lt;&gt;""),ROWS(D$11:D39))))</f>
        <v/>
      </c>
      <c r="E71" s="21" t="str">
        <f>IF(ROWS(E$11:E39)&gt;COUNTA(Table1[CMO/HTO used 
(if any)]),"",INDEX(Table1[CMO/HTO used 
(if any)],_xlfn.AGGREGATE(15,6,(ROW(Table1[CMO/HTO used 
(if any)])-ROW('Service Request Template'!$A$17)+1)/(Table1[CMO/HTO used 
(if any)]&lt;&gt;""),ROWS(E$11:E39))))</f>
        <v/>
      </c>
      <c r="F71" s="47"/>
      <c r="G71" s="47"/>
    </row>
    <row r="72" spans="1:7" ht="22" customHeight="1">
      <c r="A72" s="21" t="str">
        <f>IF(ROWS(A$11:A40)&gt;COUNTA(Table1[Condition name]),"",INDEX(Table1[Condition name],_xlfn.AGGREGATE(15,6,(ROW(Table1[Condition name])-ROW('Service Request Template'!$A$17)+1)/(Table1[Condition name]&lt;&gt;""),ROWS(A$11:A40))))</f>
        <v/>
      </c>
      <c r="B72" s="21" t="str">
        <f>IF(ROWS(B$11:B40)&gt;COUNTA(Table1[Target cell number 
(max 30,000)]),"",INDEX(Table1[Target cell number 
(max 30,000)],_xlfn.AGGREGATE(15,6,(ROW(Table1[Target cell number 
(max 30,000)])-ROW('Service Request Template'!$A$17)+1)/(Table1[Target cell number 
(max 30,000)]&lt;&gt;""),ROWS(B$11:B40))))</f>
        <v/>
      </c>
      <c r="C72" s="21" t="str">
        <f>IF(ROWS(C$11:C40)&gt;COUNTA(Table1[Target reads per cell]),"",INDEX(Table1[Target reads per cell],_xlfn.AGGREGATE(15,6,(ROW(Table1[Target reads per cell])-ROW('Service Request Template'!$A$17)+1)/(Table1[Target reads per cell]&lt;&gt;""),ROWS(C$11:C40))))</f>
        <v/>
      </c>
      <c r="D72" s="21" t="str">
        <f>IF(ROWS(D$11:D40)&gt;COUNTA(Table1[Target reads per sample]),"",INDEX(Table1[Target reads per sample],_xlfn.AGGREGATE(15,6,(ROW(Table1[Target reads per sample])-ROW('Service Request Template'!$A$17)+1)/(Table1[Target reads per sample]&lt;&gt;""),ROWS(D$11:D40))))</f>
        <v/>
      </c>
      <c r="E72" s="21" t="str">
        <f>IF(ROWS(E$11:E40)&gt;COUNTA(Table1[CMO/HTO used 
(if any)]),"",INDEX(Table1[CMO/HTO used 
(if any)],_xlfn.AGGREGATE(15,6,(ROW(Table1[CMO/HTO used 
(if any)])-ROW('Service Request Template'!$A$17)+1)/(Table1[CMO/HTO used 
(if any)]&lt;&gt;""),ROWS(E$11:E40))))</f>
        <v/>
      </c>
      <c r="F72" s="47"/>
      <c r="G72" s="47"/>
    </row>
    <row r="73" spans="1:7" ht="22" customHeight="1">
      <c r="A73" s="47"/>
      <c r="B73" s="47"/>
      <c r="C73" s="47"/>
      <c r="D73" s="47"/>
      <c r="E73" s="47"/>
      <c r="F73" s="47"/>
      <c r="G73" s="47"/>
    </row>
    <row r="74" spans="1:7" ht="30" customHeight="1">
      <c r="A74" s="48" t="s">
        <v>19</v>
      </c>
      <c r="B74" s="48" t="s">
        <v>29</v>
      </c>
      <c r="C74" s="48" t="s">
        <v>30</v>
      </c>
      <c r="D74" s="48" t="s">
        <v>31</v>
      </c>
      <c r="E74" s="2" t="s">
        <v>32</v>
      </c>
      <c r="F74" s="2"/>
      <c r="G74" s="2"/>
    </row>
    <row r="75" spans="1:7" ht="22" customHeight="1">
      <c r="A75" s="21" t="str">
        <f>IF(ROWS(A$11:A11)&gt;COUNTA(Table1[Condition name]),"",INDEX(Table1[Condition name],_xlfn.AGGREGATE(15,6,(ROW(Table1[Condition name])-ROW('Service Request Template'!$A$17)+1)/(Table1[Condition name]&lt;&gt;""),ROWS(A$11:A11))))</f>
        <v/>
      </c>
      <c r="B75" s="21" t="str">
        <f>IF(ROWS(B$11:B11)&gt;COUNTA(Table1[Species]),"",INDEX(Table1[Species],_xlfn.AGGREGATE(15,6,(ROW(Table1[Species])-ROW('Service Request Template'!$A$17)+1)/(Table1[Species]&lt;&gt;""),ROWS(B$11:B11))))</f>
        <v/>
      </c>
      <c r="C75" s="21" t="str">
        <f>IF(ROWS(C$11:C11)&gt;COUNTA(Table1[Sample type]),"",INDEX(Table1[Sample type],_xlfn.AGGREGATE(15,6,(ROW(Table1[Sample type])-ROW('Service Request Template'!$A$17)+1)/(Table1[Sample type]&lt;&gt;""),ROWS(C$11:C11))))</f>
        <v/>
      </c>
      <c r="D75" s="21" t="str">
        <f>IF(ROWS(D$11:D11)&gt;COUNTA(Table1[Cell type]),"",INDEX(Table1[Cell type],_xlfn.AGGREGATE(15,6,(ROW(Table1[Cell type])-ROW('Service Request Template'!$A$17)+1)/(Table1[Cell type]&lt;&gt;""),ROWS(D$11:D11))))</f>
        <v/>
      </c>
      <c r="E75" s="1" t="str">
        <f>IF(ROWS(E$11:E11)&gt;COUNTA(Table1[Description]),"",INDEX(Table1[Description],_xlfn.AGGREGATE(15,6,(ROW(Table1[Description])-ROW('Service Request Template'!$A$17)+1)/(Table1[Description]&lt;&gt;""),ROWS(E$11:E11))))</f>
        <v/>
      </c>
      <c r="F75" s="1"/>
      <c r="G75" s="1"/>
    </row>
    <row r="76" spans="1:7" ht="22" customHeight="1">
      <c r="A76" s="21" t="str">
        <f>IF(ROWS(A$11:A12)&gt;COUNTA(Table1[Condition name]),"",INDEX(Table1[Condition name],_xlfn.AGGREGATE(15,6,(ROW(Table1[Condition name])-ROW('Service Request Template'!$A$17)+1)/(Table1[Condition name]&lt;&gt;""),ROWS(A$11:A12))))</f>
        <v/>
      </c>
      <c r="B76" s="21" t="str">
        <f>IF(ROWS(B$11:B12)&gt;COUNTA(Table1[Species]),"",INDEX(Table1[Species],_xlfn.AGGREGATE(15,6,(ROW(Table1[Species])-ROW('Service Request Template'!$A$17)+1)/(Table1[Species]&lt;&gt;""),ROWS(B$11:B12))))</f>
        <v/>
      </c>
      <c r="C76" s="21" t="str">
        <f>IF(ROWS(C$11:C12)&gt;COUNTA(Table1[Sample type]),"",INDEX(Table1[Sample type],_xlfn.AGGREGATE(15,6,(ROW(Table1[Sample type])-ROW('Service Request Template'!$A$17)+1)/(Table1[Sample type]&lt;&gt;""),ROWS(C$11:C12))))</f>
        <v/>
      </c>
      <c r="D76" s="21" t="str">
        <f>IF(ROWS(D$11:D12)&gt;COUNTA(Table1[Cell type]),"",INDEX(Table1[Cell type],_xlfn.AGGREGATE(15,6,(ROW(Table1[Cell type])-ROW('Service Request Template'!$A$17)+1)/(Table1[Cell type]&lt;&gt;""),ROWS(D$11:D12))))</f>
        <v/>
      </c>
      <c r="E76" s="1" t="str">
        <f>IF(ROWS(E$11:E12)&gt;COUNTA(Table1[Description]),"",INDEX(Table1[Description],_xlfn.AGGREGATE(15,6,(ROW(Table1[Description])-ROW('Service Request Template'!$A$17)+1)/(Table1[Description]&lt;&gt;""),ROWS(E$11:E12))))</f>
        <v/>
      </c>
      <c r="F76" s="1"/>
      <c r="G76" s="1"/>
    </row>
    <row r="77" spans="1:7" ht="22" customHeight="1">
      <c r="A77" s="21" t="str">
        <f>IF(ROWS(A$11:A13)&gt;COUNTA(Table1[Condition name]),"",INDEX(Table1[Condition name],_xlfn.AGGREGATE(15,6,(ROW(Table1[Condition name])-ROW('Service Request Template'!$A$17)+1)/(Table1[Condition name]&lt;&gt;""),ROWS(A$11:A13))))</f>
        <v/>
      </c>
      <c r="B77" s="21" t="str">
        <f>IF(ROWS(B$11:B13)&gt;COUNTA(Table1[Species]),"",INDEX(Table1[Species],_xlfn.AGGREGATE(15,6,(ROW(Table1[Species])-ROW('Service Request Template'!$A$17)+1)/(Table1[Species]&lt;&gt;""),ROWS(B$11:B13))))</f>
        <v/>
      </c>
      <c r="C77" s="21" t="str">
        <f>IF(ROWS(C$11:C13)&gt;COUNTA(Table1[Sample type]),"",INDEX(Table1[Sample type],_xlfn.AGGREGATE(15,6,(ROW(Table1[Sample type])-ROW('Service Request Template'!$A$17)+1)/(Table1[Sample type]&lt;&gt;""),ROWS(C$11:C13))))</f>
        <v/>
      </c>
      <c r="D77" s="21" t="str">
        <f>IF(ROWS(D$11:D13)&gt;COUNTA(Table1[Cell type]),"",INDEX(Table1[Cell type],_xlfn.AGGREGATE(15,6,(ROW(Table1[Cell type])-ROW('Service Request Template'!$A$17)+1)/(Table1[Cell type]&lt;&gt;""),ROWS(D$11:D13))))</f>
        <v/>
      </c>
      <c r="E77" s="1" t="str">
        <f>IF(ROWS(E$11:E13)&gt;COUNTA(Table1[Description]),"",INDEX(Table1[Description],_xlfn.AGGREGATE(15,6,(ROW(Table1[Description])-ROW('Service Request Template'!$A$17)+1)/(Table1[Description]&lt;&gt;""),ROWS(E$11:E13))))</f>
        <v/>
      </c>
      <c r="F77" s="1"/>
      <c r="G77" s="1"/>
    </row>
    <row r="78" spans="1:7" ht="22" customHeight="1">
      <c r="A78" s="21" t="str">
        <f>IF(ROWS(A$11:A14)&gt;COUNTA(Table1[Condition name]),"",INDEX(Table1[Condition name],_xlfn.AGGREGATE(15,6,(ROW(Table1[Condition name])-ROW('Service Request Template'!$A$17)+1)/(Table1[Condition name]&lt;&gt;""),ROWS(A$11:A14))))</f>
        <v/>
      </c>
      <c r="B78" s="21" t="str">
        <f>IF(ROWS(B$11:B14)&gt;COUNTA(Table1[Species]),"",INDEX(Table1[Species],_xlfn.AGGREGATE(15,6,(ROW(Table1[Species])-ROW('Service Request Template'!$A$17)+1)/(Table1[Species]&lt;&gt;""),ROWS(B$11:B14))))</f>
        <v/>
      </c>
      <c r="C78" s="21" t="str">
        <f>IF(ROWS(C$11:C14)&gt;COUNTA(Table1[Sample type]),"",INDEX(Table1[Sample type],_xlfn.AGGREGATE(15,6,(ROW(Table1[Sample type])-ROW('Service Request Template'!$A$17)+1)/(Table1[Sample type]&lt;&gt;""),ROWS(C$11:C14))))</f>
        <v/>
      </c>
      <c r="D78" s="21" t="str">
        <f>IF(ROWS(D$11:D14)&gt;COUNTA(Table1[Cell type]),"",INDEX(Table1[Cell type],_xlfn.AGGREGATE(15,6,(ROW(Table1[Cell type])-ROW('Service Request Template'!$A$17)+1)/(Table1[Cell type]&lt;&gt;""),ROWS(D$11:D14))))</f>
        <v/>
      </c>
      <c r="E78" s="1" t="str">
        <f>IF(ROWS(E$11:E14)&gt;COUNTA(Table1[Description]),"",INDEX(Table1[Description],_xlfn.AGGREGATE(15,6,(ROW(Table1[Description])-ROW('Service Request Template'!$A$17)+1)/(Table1[Description]&lt;&gt;""),ROWS(E$11:E14))))</f>
        <v/>
      </c>
      <c r="F78" s="1"/>
      <c r="G78" s="1"/>
    </row>
    <row r="79" spans="1:7" ht="22" customHeight="1">
      <c r="A79" s="21" t="str">
        <f>IF(ROWS(A$11:A15)&gt;COUNTA(Table1[Condition name]),"",INDEX(Table1[Condition name],_xlfn.AGGREGATE(15,6,(ROW(Table1[Condition name])-ROW('Service Request Template'!$A$17)+1)/(Table1[Condition name]&lt;&gt;""),ROWS(A$11:A15))))</f>
        <v/>
      </c>
      <c r="B79" s="21" t="str">
        <f>IF(ROWS(B$11:B15)&gt;COUNTA(Table1[Species]),"",INDEX(Table1[Species],_xlfn.AGGREGATE(15,6,(ROW(Table1[Species])-ROW('Service Request Template'!$A$17)+1)/(Table1[Species]&lt;&gt;""),ROWS(B$11:B15))))</f>
        <v/>
      </c>
      <c r="C79" s="21" t="str">
        <f>IF(ROWS(C$11:C15)&gt;COUNTA(Table1[Sample type]),"",INDEX(Table1[Sample type],_xlfn.AGGREGATE(15,6,(ROW(Table1[Sample type])-ROW('Service Request Template'!$A$17)+1)/(Table1[Sample type]&lt;&gt;""),ROWS(C$11:C15))))</f>
        <v/>
      </c>
      <c r="D79" s="21" t="str">
        <f>IF(ROWS(D$11:D15)&gt;COUNTA(Table1[Cell type]),"",INDEX(Table1[Cell type],_xlfn.AGGREGATE(15,6,(ROW(Table1[Cell type])-ROW('Service Request Template'!$A$17)+1)/(Table1[Cell type]&lt;&gt;""),ROWS(D$11:D15))))</f>
        <v/>
      </c>
      <c r="E79" s="1" t="str">
        <f>IF(ROWS(E$11:E15)&gt;COUNTA(Table1[Description]),"",INDEX(Table1[Description],_xlfn.AGGREGATE(15,6,(ROW(Table1[Description])-ROW('Service Request Template'!$A$17)+1)/(Table1[Description]&lt;&gt;""),ROWS(E$11:E15))))</f>
        <v/>
      </c>
      <c r="F79" s="1"/>
      <c r="G79" s="1"/>
    </row>
    <row r="80" spans="1:7" ht="22" customHeight="1">
      <c r="A80" s="21" t="str">
        <f>IF(ROWS(A$11:A16)&gt;COUNTA(Table1[Condition name]),"",INDEX(Table1[Condition name],_xlfn.AGGREGATE(15,6,(ROW(Table1[Condition name])-ROW('Service Request Template'!$A$17)+1)/(Table1[Condition name]&lt;&gt;""),ROWS(A$11:A16))))</f>
        <v/>
      </c>
      <c r="B80" s="21" t="str">
        <f>IF(ROWS(B$11:B16)&gt;COUNTA(Table1[Species]),"",INDEX(Table1[Species],_xlfn.AGGREGATE(15,6,(ROW(Table1[Species])-ROW('Service Request Template'!$A$17)+1)/(Table1[Species]&lt;&gt;""),ROWS(B$11:B16))))</f>
        <v/>
      </c>
      <c r="C80" s="21" t="str">
        <f>IF(ROWS(C$11:C16)&gt;COUNTA(Table1[Sample type]),"",INDEX(Table1[Sample type],_xlfn.AGGREGATE(15,6,(ROW(Table1[Sample type])-ROW('Service Request Template'!$A$17)+1)/(Table1[Sample type]&lt;&gt;""),ROWS(C$11:C16))))</f>
        <v/>
      </c>
      <c r="D80" s="21" t="str">
        <f>IF(ROWS(D$11:D16)&gt;COUNTA(Table1[Cell type]),"",INDEX(Table1[Cell type],_xlfn.AGGREGATE(15,6,(ROW(Table1[Cell type])-ROW('Service Request Template'!$A$17)+1)/(Table1[Cell type]&lt;&gt;""),ROWS(D$11:D16))))</f>
        <v/>
      </c>
      <c r="E80" s="1" t="str">
        <f>IF(ROWS(E$11:E16)&gt;COUNTA(Table1[Description]),"",INDEX(Table1[Description],_xlfn.AGGREGATE(15,6,(ROW(Table1[Description])-ROW('Service Request Template'!$A$17)+1)/(Table1[Description]&lt;&gt;""),ROWS(E$11:E16))))</f>
        <v/>
      </c>
      <c r="F80" s="1"/>
      <c r="G80" s="1"/>
    </row>
    <row r="81" spans="1:7" ht="22" customHeight="1">
      <c r="A81" s="21" t="str">
        <f>IF(ROWS(A$11:A17)&gt;COUNTA(Table1[Condition name]),"",INDEX(Table1[Condition name],_xlfn.AGGREGATE(15,6,(ROW(Table1[Condition name])-ROW('Service Request Template'!$A$17)+1)/(Table1[Condition name]&lt;&gt;""),ROWS(A$11:A17))))</f>
        <v/>
      </c>
      <c r="B81" s="21" t="str">
        <f>IF(ROWS(B$11:B17)&gt;COUNTA(Table1[Species]),"",INDEX(Table1[Species],_xlfn.AGGREGATE(15,6,(ROW(Table1[Species])-ROW('Service Request Template'!$A$17)+1)/(Table1[Species]&lt;&gt;""),ROWS(B$11:B17))))</f>
        <v/>
      </c>
      <c r="C81" s="21" t="str">
        <f>IF(ROWS(C$11:C17)&gt;COUNTA(Table1[Sample type]),"",INDEX(Table1[Sample type],_xlfn.AGGREGATE(15,6,(ROW(Table1[Sample type])-ROW('Service Request Template'!$A$17)+1)/(Table1[Sample type]&lt;&gt;""),ROWS(C$11:C17))))</f>
        <v/>
      </c>
      <c r="D81" s="21" t="str">
        <f>IF(ROWS(D$11:D17)&gt;COUNTA(Table1[Cell type]),"",INDEX(Table1[Cell type],_xlfn.AGGREGATE(15,6,(ROW(Table1[Cell type])-ROW('Service Request Template'!$A$17)+1)/(Table1[Cell type]&lt;&gt;""),ROWS(D$11:D17))))</f>
        <v/>
      </c>
      <c r="E81" s="1" t="str">
        <f>IF(ROWS(E$11:E17)&gt;COUNTA(Table1[Description]),"",INDEX(Table1[Description],_xlfn.AGGREGATE(15,6,(ROW(Table1[Description])-ROW('Service Request Template'!$A$17)+1)/(Table1[Description]&lt;&gt;""),ROWS(E$11:E17))))</f>
        <v/>
      </c>
      <c r="F81" s="1"/>
      <c r="G81" s="1"/>
    </row>
    <row r="82" spans="1:7" ht="22" customHeight="1">
      <c r="A82" s="21" t="str">
        <f>IF(ROWS(A$11:A18)&gt;COUNTA(Table1[Condition name]),"",INDEX(Table1[Condition name],_xlfn.AGGREGATE(15,6,(ROW(Table1[Condition name])-ROW('Service Request Template'!$A$17)+1)/(Table1[Condition name]&lt;&gt;""),ROWS(A$11:A18))))</f>
        <v/>
      </c>
      <c r="B82" s="21" t="str">
        <f>IF(ROWS(B$11:B18)&gt;COUNTA(Table1[Species]),"",INDEX(Table1[Species],_xlfn.AGGREGATE(15,6,(ROW(Table1[Species])-ROW('Service Request Template'!$A$17)+1)/(Table1[Species]&lt;&gt;""),ROWS(B$11:B18))))</f>
        <v/>
      </c>
      <c r="C82" s="21" t="str">
        <f>IF(ROWS(C$11:C18)&gt;COUNTA(Table1[Sample type]),"",INDEX(Table1[Sample type],_xlfn.AGGREGATE(15,6,(ROW(Table1[Sample type])-ROW('Service Request Template'!$A$17)+1)/(Table1[Sample type]&lt;&gt;""),ROWS(C$11:C18))))</f>
        <v/>
      </c>
      <c r="D82" s="21" t="str">
        <f>IF(ROWS(D$11:D18)&gt;COUNTA(Table1[Cell type]),"",INDEX(Table1[Cell type],_xlfn.AGGREGATE(15,6,(ROW(Table1[Cell type])-ROW('Service Request Template'!$A$17)+1)/(Table1[Cell type]&lt;&gt;""),ROWS(D$11:D18))))</f>
        <v/>
      </c>
      <c r="E82" s="1" t="str">
        <f>IF(ROWS(E$11:E18)&gt;COUNTA(Table1[Description]),"",INDEX(Table1[Description],_xlfn.AGGREGATE(15,6,(ROW(Table1[Description])-ROW('Service Request Template'!$A$17)+1)/(Table1[Description]&lt;&gt;""),ROWS(E$11:E18))))</f>
        <v/>
      </c>
      <c r="F82" s="1"/>
      <c r="G82" s="1"/>
    </row>
    <row r="83" spans="1:7" ht="22" customHeight="1">
      <c r="A83" s="21" t="str">
        <f>IF(ROWS(A$11:A19)&gt;COUNTA(Table1[Condition name]),"",INDEX(Table1[Condition name],_xlfn.AGGREGATE(15,6,(ROW(Table1[Condition name])-ROW('Service Request Template'!$A$17)+1)/(Table1[Condition name]&lt;&gt;""),ROWS(A$11:A19))))</f>
        <v/>
      </c>
      <c r="B83" s="21" t="str">
        <f>IF(ROWS(B$11:B19)&gt;COUNTA(Table1[Species]),"",INDEX(Table1[Species],_xlfn.AGGREGATE(15,6,(ROW(Table1[Species])-ROW('Service Request Template'!$A$17)+1)/(Table1[Species]&lt;&gt;""),ROWS(B$11:B19))))</f>
        <v/>
      </c>
      <c r="C83" s="21" t="str">
        <f>IF(ROWS(C$11:C19)&gt;COUNTA(Table1[Sample type]),"",INDEX(Table1[Sample type],_xlfn.AGGREGATE(15,6,(ROW(Table1[Sample type])-ROW('Service Request Template'!$A$17)+1)/(Table1[Sample type]&lt;&gt;""),ROWS(C$11:C19))))</f>
        <v/>
      </c>
      <c r="D83" s="21" t="str">
        <f>IF(ROWS(D$11:D19)&gt;COUNTA(Table1[Cell type]),"",INDEX(Table1[Cell type],_xlfn.AGGREGATE(15,6,(ROW(Table1[Cell type])-ROW('Service Request Template'!$A$17)+1)/(Table1[Cell type]&lt;&gt;""),ROWS(D$11:D19))))</f>
        <v/>
      </c>
      <c r="E83" s="1" t="str">
        <f>IF(ROWS(E$11:E19)&gt;COUNTA(Table1[Description]),"",INDEX(Table1[Description],_xlfn.AGGREGATE(15,6,(ROW(Table1[Description])-ROW('Service Request Template'!$A$17)+1)/(Table1[Description]&lt;&gt;""),ROWS(E$11:E19))))</f>
        <v/>
      </c>
      <c r="F83" s="1"/>
      <c r="G83" s="1"/>
    </row>
    <row r="84" spans="1:7" ht="22" customHeight="1">
      <c r="A84" s="21" t="str">
        <f>IF(ROWS(A$11:A20)&gt;COUNTA(Table1[Condition name]),"",INDEX(Table1[Condition name],_xlfn.AGGREGATE(15,6,(ROW(Table1[Condition name])-ROW('Service Request Template'!$A$17)+1)/(Table1[Condition name]&lt;&gt;""),ROWS(A$11:A20))))</f>
        <v/>
      </c>
      <c r="B84" s="21" t="str">
        <f>IF(ROWS(B$11:B20)&gt;COUNTA(Table1[Species]),"",INDEX(Table1[Species],_xlfn.AGGREGATE(15,6,(ROW(Table1[Species])-ROW('Service Request Template'!$A$17)+1)/(Table1[Species]&lt;&gt;""),ROWS(B$11:B20))))</f>
        <v/>
      </c>
      <c r="C84" s="21" t="str">
        <f>IF(ROWS(C$11:C20)&gt;COUNTA(Table1[Sample type]),"",INDEX(Table1[Sample type],_xlfn.AGGREGATE(15,6,(ROW(Table1[Sample type])-ROW('Service Request Template'!$A$17)+1)/(Table1[Sample type]&lt;&gt;""),ROWS(C$11:C20))))</f>
        <v/>
      </c>
      <c r="D84" s="21" t="str">
        <f>IF(ROWS(D$11:D20)&gt;COUNTA(Table1[Cell type]),"",INDEX(Table1[Cell type],_xlfn.AGGREGATE(15,6,(ROW(Table1[Cell type])-ROW('Service Request Template'!$A$17)+1)/(Table1[Cell type]&lt;&gt;""),ROWS(D$11:D20))))</f>
        <v/>
      </c>
      <c r="E84" s="1" t="str">
        <f>IF(ROWS(E$11:E20)&gt;COUNTA(Table1[Description]),"",INDEX(Table1[Description],_xlfn.AGGREGATE(15,6,(ROW(Table1[Description])-ROW('Service Request Template'!$A$17)+1)/(Table1[Description]&lt;&gt;""),ROWS(E$11:E20))))</f>
        <v/>
      </c>
      <c r="F84" s="1"/>
      <c r="G84" s="1"/>
    </row>
    <row r="85" spans="1:7" ht="22" customHeight="1">
      <c r="A85" s="21" t="str">
        <f>IF(ROWS(A$11:A21)&gt;COUNTA(Table1[Condition name]),"",INDEX(Table1[Condition name],_xlfn.AGGREGATE(15,6,(ROW(Table1[Condition name])-ROW('Service Request Template'!$A$17)+1)/(Table1[Condition name]&lt;&gt;""),ROWS(A$11:A21))))</f>
        <v/>
      </c>
      <c r="B85" s="21" t="str">
        <f>IF(ROWS(B$11:B21)&gt;COUNTA(Table1[Species]),"",INDEX(Table1[Species],_xlfn.AGGREGATE(15,6,(ROW(Table1[Species])-ROW('Service Request Template'!$A$17)+1)/(Table1[Species]&lt;&gt;""),ROWS(B$11:B21))))</f>
        <v/>
      </c>
      <c r="C85" s="21" t="str">
        <f>IF(ROWS(C$11:C21)&gt;COUNTA(Table1[Sample type]),"",INDEX(Table1[Sample type],_xlfn.AGGREGATE(15,6,(ROW(Table1[Sample type])-ROW('Service Request Template'!$A$17)+1)/(Table1[Sample type]&lt;&gt;""),ROWS(C$11:C21))))</f>
        <v/>
      </c>
      <c r="D85" s="21" t="str">
        <f>IF(ROWS(D$11:D21)&gt;COUNTA(Table1[Cell type]),"",INDEX(Table1[Cell type],_xlfn.AGGREGATE(15,6,(ROW(Table1[Cell type])-ROW('Service Request Template'!$A$17)+1)/(Table1[Cell type]&lt;&gt;""),ROWS(D$11:D21))))</f>
        <v/>
      </c>
      <c r="E85" s="1" t="str">
        <f>IF(ROWS(E$11:E21)&gt;COUNTA(Table1[Description]),"",INDEX(Table1[Description],_xlfn.AGGREGATE(15,6,(ROW(Table1[Description])-ROW('Service Request Template'!$A$17)+1)/(Table1[Description]&lt;&gt;""),ROWS(E$11:E21))))</f>
        <v/>
      </c>
      <c r="F85" s="1"/>
      <c r="G85" s="1"/>
    </row>
    <row r="86" spans="1:7" ht="22" customHeight="1">
      <c r="A86" s="21" t="str">
        <f>IF(ROWS(A$11:A22)&gt;COUNTA(Table1[Condition name]),"",INDEX(Table1[Condition name],_xlfn.AGGREGATE(15,6,(ROW(Table1[Condition name])-ROW('Service Request Template'!$A$17)+1)/(Table1[Condition name]&lt;&gt;""),ROWS(A$11:A22))))</f>
        <v/>
      </c>
      <c r="B86" s="21" t="str">
        <f>IF(ROWS(B$11:B22)&gt;COUNTA(Table1[Species]),"",INDEX(Table1[Species],_xlfn.AGGREGATE(15,6,(ROW(Table1[Species])-ROW('Service Request Template'!$A$17)+1)/(Table1[Species]&lt;&gt;""),ROWS(B$11:B22))))</f>
        <v/>
      </c>
      <c r="C86" s="21" t="str">
        <f>IF(ROWS(C$11:C22)&gt;COUNTA(Table1[Sample type]),"",INDEX(Table1[Sample type],_xlfn.AGGREGATE(15,6,(ROW(Table1[Sample type])-ROW('Service Request Template'!$A$17)+1)/(Table1[Sample type]&lt;&gt;""),ROWS(C$11:C22))))</f>
        <v/>
      </c>
      <c r="D86" s="21" t="str">
        <f>IF(ROWS(D$11:D22)&gt;COUNTA(Table1[Cell type]),"",INDEX(Table1[Cell type],_xlfn.AGGREGATE(15,6,(ROW(Table1[Cell type])-ROW('Service Request Template'!$A$17)+1)/(Table1[Cell type]&lt;&gt;""),ROWS(D$11:D22))))</f>
        <v/>
      </c>
      <c r="E86" s="1" t="str">
        <f>IF(ROWS(E$11:E22)&gt;COUNTA(Table1[Description]),"",INDEX(Table1[Description],_xlfn.AGGREGATE(15,6,(ROW(Table1[Description])-ROW('Service Request Template'!$A$17)+1)/(Table1[Description]&lt;&gt;""),ROWS(E$11:E22))))</f>
        <v/>
      </c>
      <c r="F86" s="1"/>
      <c r="G86" s="1"/>
    </row>
    <row r="87" spans="1:7" ht="22" customHeight="1">
      <c r="A87" s="21" t="str">
        <f>IF(ROWS(A$11:A23)&gt;COUNTA(Table1[Condition name]),"",INDEX(Table1[Condition name],_xlfn.AGGREGATE(15,6,(ROW(Table1[Condition name])-ROW('Service Request Template'!$A$17)+1)/(Table1[Condition name]&lt;&gt;""),ROWS(A$11:A23))))</f>
        <v/>
      </c>
      <c r="B87" s="21" t="str">
        <f>IF(ROWS(B$11:B23)&gt;COUNTA(Table1[Species]),"",INDEX(Table1[Species],_xlfn.AGGREGATE(15,6,(ROW(Table1[Species])-ROW('Service Request Template'!$A$17)+1)/(Table1[Species]&lt;&gt;""),ROWS(B$11:B23))))</f>
        <v/>
      </c>
      <c r="C87" s="21" t="str">
        <f>IF(ROWS(C$11:C23)&gt;COUNTA(Table1[Sample type]),"",INDEX(Table1[Sample type],_xlfn.AGGREGATE(15,6,(ROW(Table1[Sample type])-ROW('Service Request Template'!$A$17)+1)/(Table1[Sample type]&lt;&gt;""),ROWS(C$11:C23))))</f>
        <v/>
      </c>
      <c r="D87" s="21" t="str">
        <f>IF(ROWS(D$11:D23)&gt;COUNTA(Table1[Cell type]),"",INDEX(Table1[Cell type],_xlfn.AGGREGATE(15,6,(ROW(Table1[Cell type])-ROW('Service Request Template'!$A$17)+1)/(Table1[Cell type]&lt;&gt;""),ROWS(D$11:D23))))</f>
        <v/>
      </c>
      <c r="E87" s="1" t="str">
        <f>IF(ROWS(E$11:E23)&gt;COUNTA(Table1[Description]),"",INDEX(Table1[Description],_xlfn.AGGREGATE(15,6,(ROW(Table1[Description])-ROW('Service Request Template'!$A$17)+1)/(Table1[Description]&lt;&gt;""),ROWS(E$11:E23))))</f>
        <v/>
      </c>
      <c r="F87" s="1"/>
      <c r="G87" s="1"/>
    </row>
    <row r="88" spans="1:7" ht="22" customHeight="1">
      <c r="A88" s="21" t="str">
        <f>IF(ROWS(A$11:A24)&gt;COUNTA(Table1[Condition name]),"",INDEX(Table1[Condition name],_xlfn.AGGREGATE(15,6,(ROW(Table1[Condition name])-ROW('Service Request Template'!$A$17)+1)/(Table1[Condition name]&lt;&gt;""),ROWS(A$11:A24))))</f>
        <v/>
      </c>
      <c r="B88" s="21" t="str">
        <f>IF(ROWS(B$11:B24)&gt;COUNTA(Table1[Species]),"",INDEX(Table1[Species],_xlfn.AGGREGATE(15,6,(ROW(Table1[Species])-ROW('Service Request Template'!$A$17)+1)/(Table1[Species]&lt;&gt;""),ROWS(B$11:B24))))</f>
        <v/>
      </c>
      <c r="C88" s="21" t="str">
        <f>IF(ROWS(C$11:C24)&gt;COUNTA(Table1[Sample type]),"",INDEX(Table1[Sample type],_xlfn.AGGREGATE(15,6,(ROW(Table1[Sample type])-ROW('Service Request Template'!$A$17)+1)/(Table1[Sample type]&lt;&gt;""),ROWS(C$11:C24))))</f>
        <v/>
      </c>
      <c r="D88" s="21" t="str">
        <f>IF(ROWS(D$11:D24)&gt;COUNTA(Table1[Cell type]),"",INDEX(Table1[Cell type],_xlfn.AGGREGATE(15,6,(ROW(Table1[Cell type])-ROW('Service Request Template'!$A$17)+1)/(Table1[Cell type]&lt;&gt;""),ROWS(D$11:D24))))</f>
        <v/>
      </c>
      <c r="E88" s="1" t="str">
        <f>IF(ROWS(E$11:E24)&gt;COUNTA(Table1[Description]),"",INDEX(Table1[Description],_xlfn.AGGREGATE(15,6,(ROW(Table1[Description])-ROW('Service Request Template'!$A$17)+1)/(Table1[Description]&lt;&gt;""),ROWS(E$11:E24))))</f>
        <v/>
      </c>
      <c r="F88" s="1"/>
      <c r="G88" s="1"/>
    </row>
    <row r="89" spans="1:7" ht="22" customHeight="1">
      <c r="A89" s="21" t="str">
        <f>IF(ROWS(A$11:A25)&gt;COUNTA(Table1[Condition name]),"",INDEX(Table1[Condition name],_xlfn.AGGREGATE(15,6,(ROW(Table1[Condition name])-ROW('Service Request Template'!$A$17)+1)/(Table1[Condition name]&lt;&gt;""),ROWS(A$11:A25))))</f>
        <v/>
      </c>
      <c r="B89" s="21" t="str">
        <f>IF(ROWS(B$11:B25)&gt;COUNTA(Table1[Species]),"",INDEX(Table1[Species],_xlfn.AGGREGATE(15,6,(ROW(Table1[Species])-ROW('Service Request Template'!$A$17)+1)/(Table1[Species]&lt;&gt;""),ROWS(B$11:B25))))</f>
        <v/>
      </c>
      <c r="C89" s="21" t="str">
        <f>IF(ROWS(C$11:C25)&gt;COUNTA(Table1[Sample type]),"",INDEX(Table1[Sample type],_xlfn.AGGREGATE(15,6,(ROW(Table1[Sample type])-ROW('Service Request Template'!$A$17)+1)/(Table1[Sample type]&lt;&gt;""),ROWS(C$11:C25))))</f>
        <v/>
      </c>
      <c r="D89" s="21" t="str">
        <f>IF(ROWS(D$11:D25)&gt;COUNTA(Table1[Cell type]),"",INDEX(Table1[Cell type],_xlfn.AGGREGATE(15,6,(ROW(Table1[Cell type])-ROW('Service Request Template'!$A$17)+1)/(Table1[Cell type]&lt;&gt;""),ROWS(D$11:D25))))</f>
        <v/>
      </c>
      <c r="E89" s="1" t="str">
        <f>IF(ROWS(E$11:E25)&gt;COUNTA(Table1[Description]),"",INDEX(Table1[Description],_xlfn.AGGREGATE(15,6,(ROW(Table1[Description])-ROW('Service Request Template'!$A$17)+1)/(Table1[Description]&lt;&gt;""),ROWS(E$11:E25))))</f>
        <v/>
      </c>
      <c r="F89" s="1"/>
      <c r="G89" s="1"/>
    </row>
    <row r="90" spans="1:7" ht="22" customHeight="1">
      <c r="A90" s="21" t="str">
        <f>IF(ROWS(A$11:A26)&gt;COUNTA(Table1[Condition name]),"",INDEX(Table1[Condition name],_xlfn.AGGREGATE(15,6,(ROW(Table1[Condition name])-ROW('Service Request Template'!$A$17)+1)/(Table1[Condition name]&lt;&gt;""),ROWS(A$11:A26))))</f>
        <v/>
      </c>
      <c r="B90" s="21" t="str">
        <f>IF(ROWS(B$11:B26)&gt;COUNTA(Table1[Species]),"",INDEX(Table1[Species],_xlfn.AGGREGATE(15,6,(ROW(Table1[Species])-ROW('Service Request Template'!$A$17)+1)/(Table1[Species]&lt;&gt;""),ROWS(B$11:B26))))</f>
        <v/>
      </c>
      <c r="C90" s="21" t="str">
        <f>IF(ROWS(C$11:C26)&gt;COUNTA(Table1[Sample type]),"",INDEX(Table1[Sample type],_xlfn.AGGREGATE(15,6,(ROW(Table1[Sample type])-ROW('Service Request Template'!$A$17)+1)/(Table1[Sample type]&lt;&gt;""),ROWS(C$11:C26))))</f>
        <v/>
      </c>
      <c r="D90" s="21" t="str">
        <f>IF(ROWS(D$11:D26)&gt;COUNTA(Table1[Cell type]),"",INDEX(Table1[Cell type],_xlfn.AGGREGATE(15,6,(ROW(Table1[Cell type])-ROW('Service Request Template'!$A$17)+1)/(Table1[Cell type]&lt;&gt;""),ROWS(D$11:D26))))</f>
        <v/>
      </c>
      <c r="E90" s="1" t="str">
        <f>IF(ROWS(E$11:E26)&gt;COUNTA(Table1[Description]),"",INDEX(Table1[Description],_xlfn.AGGREGATE(15,6,(ROW(Table1[Description])-ROW('Service Request Template'!$A$17)+1)/(Table1[Description]&lt;&gt;""),ROWS(E$11:E26))))</f>
        <v/>
      </c>
      <c r="F90" s="1"/>
      <c r="G90" s="1"/>
    </row>
    <row r="91" spans="1:7" ht="22" customHeight="1">
      <c r="A91" s="21" t="str">
        <f>IF(ROWS(A$11:A27)&gt;COUNTA(Table1[Condition name]),"",INDEX(Table1[Condition name],_xlfn.AGGREGATE(15,6,(ROW(Table1[Condition name])-ROW('Service Request Template'!$A$17)+1)/(Table1[Condition name]&lt;&gt;""),ROWS(A$11:A27))))</f>
        <v/>
      </c>
      <c r="B91" s="21" t="str">
        <f>IF(ROWS(B$11:B27)&gt;COUNTA(Table1[Species]),"",INDEX(Table1[Species],_xlfn.AGGREGATE(15,6,(ROW(Table1[Species])-ROW('Service Request Template'!$A$17)+1)/(Table1[Species]&lt;&gt;""),ROWS(B$11:B27))))</f>
        <v/>
      </c>
      <c r="C91" s="21" t="str">
        <f>IF(ROWS(C$11:C27)&gt;COUNTA(Table1[Sample type]),"",INDEX(Table1[Sample type],_xlfn.AGGREGATE(15,6,(ROW(Table1[Sample type])-ROW('Service Request Template'!$A$17)+1)/(Table1[Sample type]&lt;&gt;""),ROWS(C$11:C27))))</f>
        <v/>
      </c>
      <c r="D91" s="21" t="str">
        <f>IF(ROWS(D$11:D27)&gt;COUNTA(Table1[Cell type]),"",INDEX(Table1[Cell type],_xlfn.AGGREGATE(15,6,(ROW(Table1[Cell type])-ROW('Service Request Template'!$A$17)+1)/(Table1[Cell type]&lt;&gt;""),ROWS(D$11:D27))))</f>
        <v/>
      </c>
      <c r="E91" s="1" t="str">
        <f>IF(ROWS(E$11:E27)&gt;COUNTA(Table1[Description]),"",INDEX(Table1[Description],_xlfn.AGGREGATE(15,6,(ROW(Table1[Description])-ROW('Service Request Template'!$A$17)+1)/(Table1[Description]&lt;&gt;""),ROWS(E$11:E27))))</f>
        <v/>
      </c>
      <c r="F91" s="1"/>
      <c r="G91" s="1"/>
    </row>
    <row r="92" spans="1:7" ht="22" customHeight="1">
      <c r="A92" s="21" t="str">
        <f>IF(ROWS(A$11:A28)&gt;COUNTA(Table1[Condition name]),"",INDEX(Table1[Condition name],_xlfn.AGGREGATE(15,6,(ROW(Table1[Condition name])-ROW('Service Request Template'!$A$17)+1)/(Table1[Condition name]&lt;&gt;""),ROWS(A$11:A28))))</f>
        <v/>
      </c>
      <c r="B92" s="21" t="str">
        <f>IF(ROWS(B$11:B28)&gt;COUNTA(Table1[Species]),"",INDEX(Table1[Species],_xlfn.AGGREGATE(15,6,(ROW(Table1[Species])-ROW('Service Request Template'!$A$17)+1)/(Table1[Species]&lt;&gt;""),ROWS(B$11:B28))))</f>
        <v/>
      </c>
      <c r="C92" s="21" t="str">
        <f>IF(ROWS(C$11:C28)&gt;COUNTA(Table1[Sample type]),"",INDEX(Table1[Sample type],_xlfn.AGGREGATE(15,6,(ROW(Table1[Sample type])-ROW('Service Request Template'!$A$17)+1)/(Table1[Sample type]&lt;&gt;""),ROWS(C$11:C28))))</f>
        <v/>
      </c>
      <c r="D92" s="21" t="str">
        <f>IF(ROWS(D$11:D28)&gt;COUNTA(Table1[Cell type]),"",INDEX(Table1[Cell type],_xlfn.AGGREGATE(15,6,(ROW(Table1[Cell type])-ROW('Service Request Template'!$A$17)+1)/(Table1[Cell type]&lt;&gt;""),ROWS(D$11:D28))))</f>
        <v/>
      </c>
      <c r="E92" s="1" t="str">
        <f>IF(ROWS(E$11:E28)&gt;COUNTA(Table1[Description]),"",INDEX(Table1[Description],_xlfn.AGGREGATE(15,6,(ROW(Table1[Description])-ROW('Service Request Template'!$A$17)+1)/(Table1[Description]&lt;&gt;""),ROWS(E$11:E28))))</f>
        <v/>
      </c>
      <c r="F92" s="1"/>
      <c r="G92" s="1"/>
    </row>
    <row r="93" spans="1:7" ht="22" customHeight="1">
      <c r="A93" s="21" t="str">
        <f>IF(ROWS(A$11:A29)&gt;COUNTA(Table1[Condition name]),"",INDEX(Table1[Condition name],_xlfn.AGGREGATE(15,6,(ROW(Table1[Condition name])-ROW('Service Request Template'!$A$17)+1)/(Table1[Condition name]&lt;&gt;""),ROWS(A$11:A29))))</f>
        <v/>
      </c>
      <c r="B93" s="21" t="str">
        <f>IF(ROWS(B$11:B29)&gt;COUNTA(Table1[Species]),"",INDEX(Table1[Species],_xlfn.AGGREGATE(15,6,(ROW(Table1[Species])-ROW('Service Request Template'!$A$17)+1)/(Table1[Species]&lt;&gt;""),ROWS(B$11:B29))))</f>
        <v/>
      </c>
      <c r="C93" s="21" t="str">
        <f>IF(ROWS(C$11:C29)&gt;COUNTA(Table1[Sample type]),"",INDEX(Table1[Sample type],_xlfn.AGGREGATE(15,6,(ROW(Table1[Sample type])-ROW('Service Request Template'!$A$17)+1)/(Table1[Sample type]&lt;&gt;""),ROWS(C$11:C29))))</f>
        <v/>
      </c>
      <c r="D93" s="21" t="str">
        <f>IF(ROWS(D$11:D29)&gt;COUNTA(Table1[Cell type]),"",INDEX(Table1[Cell type],_xlfn.AGGREGATE(15,6,(ROW(Table1[Cell type])-ROW('Service Request Template'!$A$17)+1)/(Table1[Cell type]&lt;&gt;""),ROWS(D$11:D29))))</f>
        <v/>
      </c>
      <c r="E93" s="1" t="str">
        <f>IF(ROWS(E$11:E29)&gt;COUNTA(Table1[Description]),"",INDEX(Table1[Description],_xlfn.AGGREGATE(15,6,(ROW(Table1[Description])-ROW('Service Request Template'!$A$17)+1)/(Table1[Description]&lt;&gt;""),ROWS(E$11:E29))))</f>
        <v/>
      </c>
      <c r="F93" s="1"/>
      <c r="G93" s="1"/>
    </row>
    <row r="94" spans="1:7" ht="22" customHeight="1">
      <c r="A94" s="21" t="str">
        <f>IF(ROWS(A$11:A30)&gt;COUNTA(Table1[Condition name]),"",INDEX(Table1[Condition name],_xlfn.AGGREGATE(15,6,(ROW(Table1[Condition name])-ROW('Service Request Template'!$A$17)+1)/(Table1[Condition name]&lt;&gt;""),ROWS(A$11:A30))))</f>
        <v/>
      </c>
      <c r="B94" s="21" t="str">
        <f>IF(ROWS(B$11:B30)&gt;COUNTA(Table1[Species]),"",INDEX(Table1[Species],_xlfn.AGGREGATE(15,6,(ROW(Table1[Species])-ROW('Service Request Template'!$A$17)+1)/(Table1[Species]&lt;&gt;""),ROWS(B$11:B30))))</f>
        <v/>
      </c>
      <c r="C94" s="21" t="str">
        <f>IF(ROWS(C$11:C30)&gt;COUNTA(Table1[Sample type]),"",INDEX(Table1[Sample type],_xlfn.AGGREGATE(15,6,(ROW(Table1[Sample type])-ROW('Service Request Template'!$A$17)+1)/(Table1[Sample type]&lt;&gt;""),ROWS(C$11:C30))))</f>
        <v/>
      </c>
      <c r="D94" s="21" t="str">
        <f>IF(ROWS(D$11:D30)&gt;COUNTA(Table1[Cell type]),"",INDEX(Table1[Cell type],_xlfn.AGGREGATE(15,6,(ROW(Table1[Cell type])-ROW('Service Request Template'!$A$17)+1)/(Table1[Cell type]&lt;&gt;""),ROWS(D$11:D30))))</f>
        <v/>
      </c>
      <c r="E94" s="1" t="str">
        <f>IF(ROWS(E$11:E30)&gt;COUNTA(Table1[Description]),"",INDEX(Table1[Description],_xlfn.AGGREGATE(15,6,(ROW(Table1[Description])-ROW('Service Request Template'!$A$17)+1)/(Table1[Description]&lt;&gt;""),ROWS(E$11:E30))))</f>
        <v/>
      </c>
      <c r="F94" s="1"/>
      <c r="G94" s="1"/>
    </row>
    <row r="95" spans="1:7" ht="22" customHeight="1">
      <c r="A95" s="21" t="str">
        <f>IF(ROWS(A$11:A31)&gt;COUNTA(Table1[Condition name]),"",INDEX(Table1[Condition name],_xlfn.AGGREGATE(15,6,(ROW(Table1[Condition name])-ROW('Service Request Template'!$A$17)+1)/(Table1[Condition name]&lt;&gt;""),ROWS(A$11:A31))))</f>
        <v/>
      </c>
      <c r="B95" s="21" t="str">
        <f>IF(ROWS(B$11:B31)&gt;COUNTA(Table1[Species]),"",INDEX(Table1[Species],_xlfn.AGGREGATE(15,6,(ROW(Table1[Species])-ROW('Service Request Template'!$A$17)+1)/(Table1[Species]&lt;&gt;""),ROWS(B$11:B31))))</f>
        <v/>
      </c>
      <c r="C95" s="21" t="str">
        <f>IF(ROWS(C$11:C31)&gt;COUNTA(Table1[Sample type]),"",INDEX(Table1[Sample type],_xlfn.AGGREGATE(15,6,(ROW(Table1[Sample type])-ROW('Service Request Template'!$A$17)+1)/(Table1[Sample type]&lt;&gt;""),ROWS(C$11:C31))))</f>
        <v/>
      </c>
      <c r="D95" s="21" t="str">
        <f>IF(ROWS(D$11:D31)&gt;COUNTA(Table1[Cell type]),"",INDEX(Table1[Cell type],_xlfn.AGGREGATE(15,6,(ROW(Table1[Cell type])-ROW('Service Request Template'!$A$17)+1)/(Table1[Cell type]&lt;&gt;""),ROWS(D$11:D31))))</f>
        <v/>
      </c>
      <c r="E95" s="1" t="str">
        <f>IF(ROWS(E$11:E31)&gt;COUNTA(Table1[Description]),"",INDEX(Table1[Description],_xlfn.AGGREGATE(15,6,(ROW(Table1[Description])-ROW('Service Request Template'!$A$17)+1)/(Table1[Description]&lt;&gt;""),ROWS(E$11:E31))))</f>
        <v/>
      </c>
      <c r="F95" s="1"/>
      <c r="G95" s="1"/>
    </row>
    <row r="96" spans="1:7" ht="22" customHeight="1">
      <c r="A96" s="21" t="str">
        <f>IF(ROWS(A$11:A32)&gt;COUNTA(Table1[Condition name]),"",INDEX(Table1[Condition name],_xlfn.AGGREGATE(15,6,(ROW(Table1[Condition name])-ROW('Service Request Template'!$A$17)+1)/(Table1[Condition name]&lt;&gt;""),ROWS(A$11:A32))))</f>
        <v/>
      </c>
      <c r="B96" s="21" t="str">
        <f>IF(ROWS(B$11:B32)&gt;COUNTA(Table1[Species]),"",INDEX(Table1[Species],_xlfn.AGGREGATE(15,6,(ROW(Table1[Species])-ROW('Service Request Template'!$A$17)+1)/(Table1[Species]&lt;&gt;""),ROWS(B$11:B32))))</f>
        <v/>
      </c>
      <c r="C96" s="21" t="str">
        <f>IF(ROWS(C$11:C32)&gt;COUNTA(Table1[Sample type]),"",INDEX(Table1[Sample type],_xlfn.AGGREGATE(15,6,(ROW(Table1[Sample type])-ROW('Service Request Template'!$A$17)+1)/(Table1[Sample type]&lt;&gt;""),ROWS(C$11:C32))))</f>
        <v/>
      </c>
      <c r="D96" s="21" t="str">
        <f>IF(ROWS(D$11:D32)&gt;COUNTA(Table1[Cell type]),"",INDEX(Table1[Cell type],_xlfn.AGGREGATE(15,6,(ROW(Table1[Cell type])-ROW('Service Request Template'!$A$17)+1)/(Table1[Cell type]&lt;&gt;""),ROWS(D$11:D32))))</f>
        <v/>
      </c>
      <c r="E96" s="1" t="str">
        <f>IF(ROWS(E$11:E32)&gt;COUNTA(Table1[Description]),"",INDEX(Table1[Description],_xlfn.AGGREGATE(15,6,(ROW(Table1[Description])-ROW('Service Request Template'!$A$17)+1)/(Table1[Description]&lt;&gt;""),ROWS(E$11:E32))))</f>
        <v/>
      </c>
      <c r="F96" s="1"/>
      <c r="G96" s="1"/>
    </row>
    <row r="97" spans="1:7" ht="22" customHeight="1">
      <c r="A97" s="21" t="str">
        <f>IF(ROWS(A$11:A33)&gt;COUNTA(Table1[Condition name]),"",INDEX(Table1[Condition name],_xlfn.AGGREGATE(15,6,(ROW(Table1[Condition name])-ROW('Service Request Template'!$A$17)+1)/(Table1[Condition name]&lt;&gt;""),ROWS(A$11:A33))))</f>
        <v/>
      </c>
      <c r="B97" s="21" t="str">
        <f>IF(ROWS(B$11:B33)&gt;COUNTA(Table1[Species]),"",INDEX(Table1[Species],_xlfn.AGGREGATE(15,6,(ROW(Table1[Species])-ROW('Service Request Template'!$A$17)+1)/(Table1[Species]&lt;&gt;""),ROWS(B$11:B33))))</f>
        <v/>
      </c>
      <c r="C97" s="21" t="str">
        <f>IF(ROWS(C$11:C33)&gt;COUNTA(Table1[Sample type]),"",INDEX(Table1[Sample type],_xlfn.AGGREGATE(15,6,(ROW(Table1[Sample type])-ROW('Service Request Template'!$A$17)+1)/(Table1[Sample type]&lt;&gt;""),ROWS(C$11:C33))))</f>
        <v/>
      </c>
      <c r="D97" s="21" t="str">
        <f>IF(ROWS(D$11:D33)&gt;COUNTA(Table1[Cell type]),"",INDEX(Table1[Cell type],_xlfn.AGGREGATE(15,6,(ROW(Table1[Cell type])-ROW('Service Request Template'!$A$17)+1)/(Table1[Cell type]&lt;&gt;""),ROWS(D$11:D33))))</f>
        <v/>
      </c>
      <c r="E97" s="1" t="str">
        <f>IF(ROWS(E$11:E33)&gt;COUNTA(Table1[Description]),"",INDEX(Table1[Description],_xlfn.AGGREGATE(15,6,(ROW(Table1[Description])-ROW('Service Request Template'!$A$17)+1)/(Table1[Description]&lt;&gt;""),ROWS(E$11:E33))))</f>
        <v/>
      </c>
      <c r="F97" s="1"/>
      <c r="G97" s="1"/>
    </row>
    <row r="98" spans="1:7" ht="22" customHeight="1">
      <c r="A98" s="21" t="str">
        <f>IF(ROWS(A$11:A34)&gt;COUNTA(Table1[Condition name]),"",INDEX(Table1[Condition name],_xlfn.AGGREGATE(15,6,(ROW(Table1[Condition name])-ROW('Service Request Template'!$A$17)+1)/(Table1[Condition name]&lt;&gt;""),ROWS(A$11:A34))))</f>
        <v/>
      </c>
      <c r="B98" s="21" t="str">
        <f>IF(ROWS(B$11:B34)&gt;COUNTA(Table1[Species]),"",INDEX(Table1[Species],_xlfn.AGGREGATE(15,6,(ROW(Table1[Species])-ROW('Service Request Template'!$A$17)+1)/(Table1[Species]&lt;&gt;""),ROWS(B$11:B34))))</f>
        <v/>
      </c>
      <c r="C98" s="21" t="str">
        <f>IF(ROWS(C$11:C34)&gt;COUNTA(Table1[Sample type]),"",INDEX(Table1[Sample type],_xlfn.AGGREGATE(15,6,(ROW(Table1[Sample type])-ROW('Service Request Template'!$A$17)+1)/(Table1[Sample type]&lt;&gt;""),ROWS(C$11:C34))))</f>
        <v/>
      </c>
      <c r="D98" s="21" t="str">
        <f>IF(ROWS(D$11:D34)&gt;COUNTA(Table1[Cell type]),"",INDEX(Table1[Cell type],_xlfn.AGGREGATE(15,6,(ROW(Table1[Cell type])-ROW('Service Request Template'!$A$17)+1)/(Table1[Cell type]&lt;&gt;""),ROWS(D$11:D34))))</f>
        <v/>
      </c>
      <c r="E98" s="1" t="str">
        <f>IF(ROWS(E$11:E34)&gt;COUNTA(Table1[Description]),"",INDEX(Table1[Description],_xlfn.AGGREGATE(15,6,(ROW(Table1[Description])-ROW('Service Request Template'!$A$17)+1)/(Table1[Description]&lt;&gt;""),ROWS(E$11:E34))))</f>
        <v/>
      </c>
      <c r="F98" s="1"/>
      <c r="G98" s="1"/>
    </row>
    <row r="99" spans="1:7" ht="22" customHeight="1">
      <c r="A99" s="21" t="str">
        <f>IF(ROWS(A$11:A35)&gt;COUNTA(Table1[Condition name]),"",INDEX(Table1[Condition name],_xlfn.AGGREGATE(15,6,(ROW(Table1[Condition name])-ROW('Service Request Template'!$A$17)+1)/(Table1[Condition name]&lt;&gt;""),ROWS(A$11:A35))))</f>
        <v/>
      </c>
      <c r="B99" s="21" t="str">
        <f>IF(ROWS(B$11:B35)&gt;COUNTA(Table1[Species]),"",INDEX(Table1[Species],_xlfn.AGGREGATE(15,6,(ROW(Table1[Species])-ROW('Service Request Template'!$A$17)+1)/(Table1[Species]&lt;&gt;""),ROWS(B$11:B35))))</f>
        <v/>
      </c>
      <c r="C99" s="21" t="str">
        <f>IF(ROWS(C$11:C35)&gt;COUNTA(Table1[Sample type]),"",INDEX(Table1[Sample type],_xlfn.AGGREGATE(15,6,(ROW(Table1[Sample type])-ROW('Service Request Template'!$A$17)+1)/(Table1[Sample type]&lt;&gt;""),ROWS(C$11:C35))))</f>
        <v/>
      </c>
      <c r="D99" s="21" t="str">
        <f>IF(ROWS(D$11:D35)&gt;COUNTA(Table1[Cell type]),"",INDEX(Table1[Cell type],_xlfn.AGGREGATE(15,6,(ROW(Table1[Cell type])-ROW('Service Request Template'!$A$17)+1)/(Table1[Cell type]&lt;&gt;""),ROWS(D$11:D35))))</f>
        <v/>
      </c>
      <c r="E99" s="1" t="str">
        <f>IF(ROWS(E$11:E35)&gt;COUNTA(Table1[Description]),"",INDEX(Table1[Description],_xlfn.AGGREGATE(15,6,(ROW(Table1[Description])-ROW('Service Request Template'!$A$17)+1)/(Table1[Description]&lt;&gt;""),ROWS(E$11:E35))))</f>
        <v/>
      </c>
      <c r="F99" s="1"/>
      <c r="G99" s="1"/>
    </row>
    <row r="100" spans="1:7" ht="22" customHeight="1">
      <c r="A100" s="21" t="str">
        <f>IF(ROWS(A$11:A36)&gt;COUNTA(Table1[Condition name]),"",INDEX(Table1[Condition name],_xlfn.AGGREGATE(15,6,(ROW(Table1[Condition name])-ROW('Service Request Template'!$A$17)+1)/(Table1[Condition name]&lt;&gt;""),ROWS(A$11:A36))))</f>
        <v/>
      </c>
      <c r="B100" s="21" t="str">
        <f>IF(ROWS(B$11:B36)&gt;COUNTA(Table1[Species]),"",INDEX(Table1[Species],_xlfn.AGGREGATE(15,6,(ROW(Table1[Species])-ROW('Service Request Template'!$A$17)+1)/(Table1[Species]&lt;&gt;""),ROWS(B$11:B36))))</f>
        <v/>
      </c>
      <c r="C100" s="21" t="str">
        <f>IF(ROWS(C$11:C36)&gt;COUNTA(Table1[Sample type]),"",INDEX(Table1[Sample type],_xlfn.AGGREGATE(15,6,(ROW(Table1[Sample type])-ROW('Service Request Template'!$A$17)+1)/(Table1[Sample type]&lt;&gt;""),ROWS(C$11:C36))))</f>
        <v/>
      </c>
      <c r="D100" s="21" t="str">
        <f>IF(ROWS(D$11:D36)&gt;COUNTA(Table1[Cell type]),"",INDEX(Table1[Cell type],_xlfn.AGGREGATE(15,6,(ROW(Table1[Cell type])-ROW('Service Request Template'!$A$17)+1)/(Table1[Cell type]&lt;&gt;""),ROWS(D$11:D36))))</f>
        <v/>
      </c>
      <c r="E100" s="1" t="str">
        <f>IF(ROWS(E$11:E36)&gt;COUNTA(Table1[Description]),"",INDEX(Table1[Description],_xlfn.AGGREGATE(15,6,(ROW(Table1[Description])-ROW('Service Request Template'!$A$17)+1)/(Table1[Description]&lt;&gt;""),ROWS(E$11:E36))))</f>
        <v/>
      </c>
      <c r="F100" s="1"/>
      <c r="G100" s="1"/>
    </row>
    <row r="101" spans="1:7" ht="22" customHeight="1">
      <c r="A101" s="21" t="str">
        <f>IF(ROWS(A$11:A37)&gt;COUNTA(Table1[Condition name]),"",INDEX(Table1[Condition name],_xlfn.AGGREGATE(15,6,(ROW(Table1[Condition name])-ROW('Service Request Template'!$A$17)+1)/(Table1[Condition name]&lt;&gt;""),ROWS(A$11:A37))))</f>
        <v/>
      </c>
      <c r="B101" s="21" t="str">
        <f>IF(ROWS(B$11:B37)&gt;COUNTA(Table1[Species]),"",INDEX(Table1[Species],_xlfn.AGGREGATE(15,6,(ROW(Table1[Species])-ROW('Service Request Template'!$A$17)+1)/(Table1[Species]&lt;&gt;""),ROWS(B$11:B37))))</f>
        <v/>
      </c>
      <c r="C101" s="21" t="str">
        <f>IF(ROWS(C$11:C37)&gt;COUNTA(Table1[Sample type]),"",INDEX(Table1[Sample type],_xlfn.AGGREGATE(15,6,(ROW(Table1[Sample type])-ROW('Service Request Template'!$A$17)+1)/(Table1[Sample type]&lt;&gt;""),ROWS(C$11:C37))))</f>
        <v/>
      </c>
      <c r="D101" s="21" t="str">
        <f>IF(ROWS(D$11:D37)&gt;COUNTA(Table1[Cell type]),"",INDEX(Table1[Cell type],_xlfn.AGGREGATE(15,6,(ROW(Table1[Cell type])-ROW('Service Request Template'!$A$17)+1)/(Table1[Cell type]&lt;&gt;""),ROWS(D$11:D37))))</f>
        <v/>
      </c>
      <c r="E101" s="1" t="str">
        <f>IF(ROWS(E$11:E37)&gt;COUNTA(Table1[Description]),"",INDEX(Table1[Description],_xlfn.AGGREGATE(15,6,(ROW(Table1[Description])-ROW('Service Request Template'!$A$17)+1)/(Table1[Description]&lt;&gt;""),ROWS(E$11:E37))))</f>
        <v/>
      </c>
      <c r="F101" s="1"/>
      <c r="G101" s="1"/>
    </row>
    <row r="102" spans="1:7" ht="22" customHeight="1">
      <c r="A102" s="21" t="str">
        <f>IF(ROWS(A$11:A38)&gt;COUNTA(Table1[Condition name]),"",INDEX(Table1[Condition name],_xlfn.AGGREGATE(15,6,(ROW(Table1[Condition name])-ROW('Service Request Template'!$A$17)+1)/(Table1[Condition name]&lt;&gt;""),ROWS(A$11:A38))))</f>
        <v/>
      </c>
      <c r="B102" s="21" t="str">
        <f>IF(ROWS(B$11:B38)&gt;COUNTA(Table1[Species]),"",INDEX(Table1[Species],_xlfn.AGGREGATE(15,6,(ROW(Table1[Species])-ROW('Service Request Template'!$A$17)+1)/(Table1[Species]&lt;&gt;""),ROWS(B$11:B38))))</f>
        <v/>
      </c>
      <c r="C102" s="21" t="str">
        <f>IF(ROWS(C$11:C38)&gt;COUNTA(Table1[Sample type]),"",INDEX(Table1[Sample type],_xlfn.AGGREGATE(15,6,(ROW(Table1[Sample type])-ROW('Service Request Template'!$A$17)+1)/(Table1[Sample type]&lt;&gt;""),ROWS(C$11:C38))))</f>
        <v/>
      </c>
      <c r="D102" s="21" t="str">
        <f>IF(ROWS(D$11:D38)&gt;COUNTA(Table1[Cell type]),"",INDEX(Table1[Cell type],_xlfn.AGGREGATE(15,6,(ROW(Table1[Cell type])-ROW('Service Request Template'!$A$17)+1)/(Table1[Cell type]&lt;&gt;""),ROWS(D$11:D38))))</f>
        <v/>
      </c>
      <c r="E102" s="1" t="str">
        <f>IF(ROWS(E$11:E38)&gt;COUNTA(Table1[Description]),"",INDEX(Table1[Description],_xlfn.AGGREGATE(15,6,(ROW(Table1[Description])-ROW('Service Request Template'!$A$17)+1)/(Table1[Description]&lt;&gt;""),ROWS(E$11:E38))))</f>
        <v/>
      </c>
      <c r="F102" s="1"/>
      <c r="G102" s="1"/>
    </row>
    <row r="103" spans="1:7" ht="22" customHeight="1">
      <c r="A103" s="21" t="str">
        <f>IF(ROWS(A$11:A39)&gt;COUNTA(Table1[Condition name]),"",INDEX(Table1[Condition name],_xlfn.AGGREGATE(15,6,(ROW(Table1[Condition name])-ROW('Service Request Template'!$A$17)+1)/(Table1[Condition name]&lt;&gt;""),ROWS(A$11:A39))))</f>
        <v/>
      </c>
      <c r="B103" s="21" t="str">
        <f>IF(ROWS(B$11:B39)&gt;COUNTA(Table1[Species]),"",INDEX(Table1[Species],_xlfn.AGGREGATE(15,6,(ROW(Table1[Species])-ROW('Service Request Template'!$A$17)+1)/(Table1[Species]&lt;&gt;""),ROWS(B$11:B39))))</f>
        <v/>
      </c>
      <c r="C103" s="21" t="str">
        <f>IF(ROWS(C$11:C39)&gt;COUNTA(Table1[Sample type]),"",INDEX(Table1[Sample type],_xlfn.AGGREGATE(15,6,(ROW(Table1[Sample type])-ROW('Service Request Template'!$A$17)+1)/(Table1[Sample type]&lt;&gt;""),ROWS(C$11:C39))))</f>
        <v/>
      </c>
      <c r="D103" s="21" t="str">
        <f>IF(ROWS(D$11:D39)&gt;COUNTA(Table1[Cell type]),"",INDEX(Table1[Cell type],_xlfn.AGGREGATE(15,6,(ROW(Table1[Cell type])-ROW('Service Request Template'!$A$17)+1)/(Table1[Cell type]&lt;&gt;""),ROWS(D$11:D39))))</f>
        <v/>
      </c>
      <c r="E103" s="1" t="str">
        <f>IF(ROWS(E$11:E39)&gt;COUNTA(Table1[Description]),"",INDEX(Table1[Description],_xlfn.AGGREGATE(15,6,(ROW(Table1[Description])-ROW('Service Request Template'!$A$17)+1)/(Table1[Description]&lt;&gt;""),ROWS(E$11:E39))))</f>
        <v/>
      </c>
      <c r="F103" s="1"/>
      <c r="G103" s="1"/>
    </row>
    <row r="104" spans="1:7" ht="22" customHeight="1">
      <c r="A104" s="21" t="str">
        <f>IF(ROWS(A$11:A40)&gt;COUNTA(Table1[Condition name]),"",INDEX(Table1[Condition name],_xlfn.AGGREGATE(15,6,(ROW(Table1[Condition name])-ROW('Service Request Template'!$A$17)+1)/(Table1[Condition name]&lt;&gt;""),ROWS(A$11:A40))))</f>
        <v/>
      </c>
      <c r="B104" s="21" t="str">
        <f>IF(ROWS(B$11:B40)&gt;COUNTA(Table1[Species]),"",INDEX(Table1[Species],_xlfn.AGGREGATE(15,6,(ROW(Table1[Species])-ROW('Service Request Template'!$A$17)+1)/(Table1[Species]&lt;&gt;""),ROWS(B$11:B40))))</f>
        <v/>
      </c>
      <c r="C104" s="21" t="str">
        <f>IF(ROWS(C$11:C40)&gt;COUNTA(Table1[Sample type]),"",INDEX(Table1[Sample type],_xlfn.AGGREGATE(15,6,(ROW(Table1[Sample type])-ROW('Service Request Template'!$A$17)+1)/(Table1[Sample type]&lt;&gt;""),ROWS(C$11:C40))))</f>
        <v/>
      </c>
      <c r="D104" s="21" t="str">
        <f>IF(ROWS(D$11:D40)&gt;COUNTA(Table1[Cell type]),"",INDEX(Table1[Cell type],_xlfn.AGGREGATE(15,6,(ROW(Table1[Cell type])-ROW('Service Request Template'!$A$17)+1)/(Table1[Cell type]&lt;&gt;""),ROWS(D$11:D40))))</f>
        <v/>
      </c>
      <c r="E104" s="1" t="str">
        <f>IF(ROWS(E$11:E40)&gt;COUNTA(Table1[Description]),"",INDEX(Table1[Description],_xlfn.AGGREGATE(15,6,(ROW(Table1[Description])-ROW('Service Request Template'!$A$17)+1)/(Table1[Description]&lt;&gt;""),ROWS(E$11:E40))))</f>
        <v/>
      </c>
      <c r="F104" s="1"/>
      <c r="G104" s="1"/>
    </row>
    <row r="106" spans="1:7">
      <c r="A106" s="12" t="s">
        <v>39</v>
      </c>
      <c r="B106" s="12" t="s">
        <v>40</v>
      </c>
      <c r="C106" s="12" t="s">
        <v>41</v>
      </c>
      <c r="D106" s="12" t="s">
        <v>42</v>
      </c>
      <c r="E106" s="12" t="s">
        <v>43</v>
      </c>
      <c r="F106" s="12" t="s">
        <v>44</v>
      </c>
    </row>
    <row r="107" spans="1:7">
      <c r="A107" s="21" t="str">
        <f>IF(ROWS(A$107:A107)&gt;COUNTA('Service Request Template'!A$54:A$78),"",INDEX('Service Request Template'!A$54:A$78,_xlfn.AGGREGATE(15,6,(ROW('Service Request Template'!A$54:A$78)-ROW('Service Request Template'!$A$54)+1)/('Service Request Template'!A$54:A$78&lt;&gt;""),ROWS(A$107:A107))))</f>
        <v/>
      </c>
      <c r="B107" s="21" t="str">
        <f>IF(ROWS(B$107:B107)&gt;COUNTA('Service Request Template'!B$54:B$78),"",INDEX('Service Request Template'!B$54:B$78,_xlfn.AGGREGATE(15,6,(ROW('Service Request Template'!B$54:B$78)-ROW('Service Request Template'!$A$54)+1)/('Service Request Template'!B$54:B$78&lt;&gt;""),ROWS(B$107:B107))))</f>
        <v/>
      </c>
      <c r="C107" s="21" t="str">
        <f>IF(ROWS(C$107:C107)&gt;COUNTA('Service Request Template'!C$54:C$78),"",INDEX('Service Request Template'!C$54:C$78,_xlfn.AGGREGATE(15,6,(ROW('Service Request Template'!C$54:C$78)-ROW('Service Request Template'!$A$54)+1)/('Service Request Template'!C$54:C$78&lt;&gt;""),ROWS(C$107:C107))))</f>
        <v/>
      </c>
      <c r="D107" s="21" t="str">
        <f>IF(ROWS(D$107:D107)&gt;COUNTA('Service Request Template'!D$54:D$78),"",INDEX('Service Request Template'!D$54:D$78,_xlfn.AGGREGATE(15,6,(ROW('Service Request Template'!D$54:D$78)-ROW('Service Request Template'!$A$54)+1)/('Service Request Template'!D$54:D$78&lt;&gt;""),ROWS(D$107:D107))))</f>
        <v/>
      </c>
      <c r="E107" s="21" t="str">
        <f>IF(ROWS(E$107:E107)&gt;COUNTA('Service Request Template'!E$54:E$78),"",INDEX('Service Request Template'!E$54:E$78,_xlfn.AGGREGATE(15,6,(ROW('Service Request Template'!E$54:E$78)-ROW('Service Request Template'!$A$54)+1)/('Service Request Template'!E$54:E$78&lt;&gt;""),ROWS(E$107:E107))))</f>
        <v/>
      </c>
      <c r="F107" s="21" t="str">
        <f>IF(ROWS(F$107:F107)&gt;COUNTA('Service Request Template'!F$54:F$78),"",INDEX('Service Request Template'!F$54:F$78,_xlfn.AGGREGATE(15,6,(ROW('Service Request Template'!F$54:F$78)-ROW('Service Request Template'!$A$54)+1)/('Service Request Template'!F$54:F$78&lt;&gt;""),ROWS(F$107:F107))))</f>
        <v/>
      </c>
    </row>
    <row r="108" spans="1:7">
      <c r="A108" s="21" t="str">
        <f>IF(ROWS(A$107:A108)&gt;COUNTA('Service Request Template'!A$54:A$78),"",INDEX('Service Request Template'!A$54:A$78,_xlfn.AGGREGATE(15,6,(ROW('Service Request Template'!A$54:A$78)-ROW('Service Request Template'!$A$54)+1)/('Service Request Template'!A$54:A$78&lt;&gt;""),ROWS(A$107:A108))))</f>
        <v/>
      </c>
      <c r="B108" s="21" t="str">
        <f>IF(ROWS(B$107:B108)&gt;COUNTA('Service Request Template'!B$54:B$78),"",INDEX('Service Request Template'!B$54:B$78,_xlfn.AGGREGATE(15,6,(ROW('Service Request Template'!B$54:B$78)-ROW('Service Request Template'!$A$54)+1)/('Service Request Template'!B$54:B$78&lt;&gt;""),ROWS(B$107:B108))))</f>
        <v/>
      </c>
      <c r="C108" s="21" t="str">
        <f>IF(ROWS(C$107:C108)&gt;COUNTA('Service Request Template'!C$54:C$78),"",INDEX('Service Request Template'!C$54:C$78,_xlfn.AGGREGATE(15,6,(ROW('Service Request Template'!C$54:C$78)-ROW('Service Request Template'!$A$54)+1)/('Service Request Template'!C$54:C$78&lt;&gt;""),ROWS(C$107:C108))))</f>
        <v/>
      </c>
      <c r="D108" s="21" t="str">
        <f>IF(ROWS(D$107:D108)&gt;COUNTA('Service Request Template'!D$54:D$78),"",INDEX('Service Request Template'!D$54:D$78,_xlfn.AGGREGATE(15,6,(ROW('Service Request Template'!D$54:D$78)-ROW('Service Request Template'!$A$54)+1)/('Service Request Template'!D$54:D$78&lt;&gt;""),ROWS(D$107:D108))))</f>
        <v/>
      </c>
      <c r="E108" s="21" t="str">
        <f>IF(ROWS(E$107:E108)&gt;COUNTA('Service Request Template'!E$54:E$78),"",INDEX('Service Request Template'!E$54:E$78,_xlfn.AGGREGATE(15,6,(ROW('Service Request Template'!E$54:E$78)-ROW('Service Request Template'!$A$54)+1)/('Service Request Template'!E$54:E$78&lt;&gt;""),ROWS(E$107:E108))))</f>
        <v/>
      </c>
      <c r="F108" s="21" t="str">
        <f>IF(ROWS(F$107:F108)&gt;COUNTA('Service Request Template'!F$54:F$78),"",INDEX('Service Request Template'!F$54:F$78,_xlfn.AGGREGATE(15,6,(ROW('Service Request Template'!F$54:F$78)-ROW('Service Request Template'!$A$54)+1)/('Service Request Template'!F$54:F$78&lt;&gt;""),ROWS(F$107:F108))))</f>
        <v/>
      </c>
    </row>
    <row r="109" spans="1:7">
      <c r="A109" s="21" t="str">
        <f>IF(ROWS(A$107:A109)&gt;COUNTA('Service Request Template'!A$54:A$78),"",INDEX('Service Request Template'!A$54:A$78,_xlfn.AGGREGATE(15,6,(ROW('Service Request Template'!A$54:A$78)-ROW('Service Request Template'!$A$54)+1)/('Service Request Template'!A$54:A$78&lt;&gt;""),ROWS(A$107:A109))))</f>
        <v/>
      </c>
      <c r="B109" s="21" t="str">
        <f>IF(ROWS(B$107:B109)&gt;COUNTA('Service Request Template'!B$54:B$78),"",INDEX('Service Request Template'!B$54:B$78,_xlfn.AGGREGATE(15,6,(ROW('Service Request Template'!B$54:B$78)-ROW('Service Request Template'!$A$54)+1)/('Service Request Template'!B$54:B$78&lt;&gt;""),ROWS(B$107:B109))))</f>
        <v/>
      </c>
      <c r="C109" s="21" t="str">
        <f>IF(ROWS(C$107:C109)&gt;COUNTA('Service Request Template'!C$54:C$78),"",INDEX('Service Request Template'!C$54:C$78,_xlfn.AGGREGATE(15,6,(ROW('Service Request Template'!C$54:C$78)-ROW('Service Request Template'!$A$54)+1)/('Service Request Template'!C$54:C$78&lt;&gt;""),ROWS(C$107:C109))))</f>
        <v/>
      </c>
      <c r="D109" s="21" t="str">
        <f>IF(ROWS(D$107:D109)&gt;COUNTA('Service Request Template'!D$54:D$78),"",INDEX('Service Request Template'!D$54:D$78,_xlfn.AGGREGATE(15,6,(ROW('Service Request Template'!D$54:D$78)-ROW('Service Request Template'!$A$54)+1)/('Service Request Template'!D$54:D$78&lt;&gt;""),ROWS(D$107:D109))))</f>
        <v/>
      </c>
      <c r="E109" s="21" t="str">
        <f>IF(ROWS(E$107:E109)&gt;COUNTA('Service Request Template'!E$54:E$78),"",INDEX('Service Request Template'!E$54:E$78,_xlfn.AGGREGATE(15,6,(ROW('Service Request Template'!E$54:E$78)-ROW('Service Request Template'!$A$54)+1)/('Service Request Template'!E$54:E$78&lt;&gt;""),ROWS(E$107:E109))))</f>
        <v/>
      </c>
      <c r="F109" s="21" t="str">
        <f>IF(ROWS(F$107:F109)&gt;COUNTA('Service Request Template'!F$54:F$78),"",INDEX('Service Request Template'!F$54:F$78,_xlfn.AGGREGATE(15,6,(ROW('Service Request Template'!F$54:F$78)-ROW('Service Request Template'!$A$54)+1)/('Service Request Template'!F$54:F$78&lt;&gt;""),ROWS(F$107:F109))))</f>
        <v/>
      </c>
    </row>
    <row r="110" spans="1:7">
      <c r="A110" s="21" t="str">
        <f>IF(ROWS(A$107:A110)&gt;COUNTA('Service Request Template'!A$54:A$78),"",INDEX('Service Request Template'!A$54:A$78,_xlfn.AGGREGATE(15,6,(ROW('Service Request Template'!A$54:A$78)-ROW('Service Request Template'!$A$54)+1)/('Service Request Template'!A$54:A$78&lt;&gt;""),ROWS(A$107:A110))))</f>
        <v/>
      </c>
      <c r="B110" s="21" t="str">
        <f>IF(ROWS(B$107:B110)&gt;COUNTA('Service Request Template'!B$54:B$78),"",INDEX('Service Request Template'!B$54:B$78,_xlfn.AGGREGATE(15,6,(ROW('Service Request Template'!B$54:B$78)-ROW('Service Request Template'!$A$54)+1)/('Service Request Template'!B$54:B$78&lt;&gt;""),ROWS(B$107:B110))))</f>
        <v/>
      </c>
      <c r="C110" s="21" t="str">
        <f>IF(ROWS(C$107:C110)&gt;COUNTA('Service Request Template'!C$54:C$78),"",INDEX('Service Request Template'!C$54:C$78,_xlfn.AGGREGATE(15,6,(ROW('Service Request Template'!C$54:C$78)-ROW('Service Request Template'!$A$54)+1)/('Service Request Template'!C$54:C$78&lt;&gt;""),ROWS(C$107:C110))))</f>
        <v/>
      </c>
      <c r="D110" s="21" t="str">
        <f>IF(ROWS(D$107:D110)&gt;COUNTA('Service Request Template'!D$54:D$78),"",INDEX('Service Request Template'!D$54:D$78,_xlfn.AGGREGATE(15,6,(ROW('Service Request Template'!D$54:D$78)-ROW('Service Request Template'!$A$54)+1)/('Service Request Template'!D$54:D$78&lt;&gt;""),ROWS(D$107:D110))))</f>
        <v/>
      </c>
      <c r="E110" s="21" t="str">
        <f>IF(ROWS(E$107:E110)&gt;COUNTA('Service Request Template'!E$54:E$78),"",INDEX('Service Request Template'!E$54:E$78,_xlfn.AGGREGATE(15,6,(ROW('Service Request Template'!E$54:E$78)-ROW('Service Request Template'!$A$54)+1)/('Service Request Template'!E$54:E$78&lt;&gt;""),ROWS(E$107:E110))))</f>
        <v/>
      </c>
      <c r="F110" s="21" t="str">
        <f>IF(ROWS(F$107:F110)&gt;COUNTA('Service Request Template'!F$54:F$78),"",INDEX('Service Request Template'!F$54:F$78,_xlfn.AGGREGATE(15,6,(ROW('Service Request Template'!F$54:F$78)-ROW('Service Request Template'!$A$54)+1)/('Service Request Template'!F$54:F$78&lt;&gt;""),ROWS(F$107:F110))))</f>
        <v/>
      </c>
    </row>
    <row r="111" spans="1:7">
      <c r="A111" s="21" t="str">
        <f>IF(ROWS(A$107:A111)&gt;COUNTA('Service Request Template'!A$54:A$78),"",INDEX('Service Request Template'!A$54:A$78,_xlfn.AGGREGATE(15,6,(ROW('Service Request Template'!A$54:A$78)-ROW('Service Request Template'!$A$54)+1)/('Service Request Template'!A$54:A$78&lt;&gt;""),ROWS(A$107:A111))))</f>
        <v/>
      </c>
      <c r="B111" s="21" t="str">
        <f>IF(ROWS(B$107:B111)&gt;COUNTA('Service Request Template'!B$54:B$78),"",INDEX('Service Request Template'!B$54:B$78,_xlfn.AGGREGATE(15,6,(ROW('Service Request Template'!B$54:B$78)-ROW('Service Request Template'!$A$54)+1)/('Service Request Template'!B$54:B$78&lt;&gt;""),ROWS(B$107:B111))))</f>
        <v/>
      </c>
      <c r="C111" s="21" t="str">
        <f>IF(ROWS(C$107:C111)&gt;COUNTA('Service Request Template'!C$54:C$78),"",INDEX('Service Request Template'!C$54:C$78,_xlfn.AGGREGATE(15,6,(ROW('Service Request Template'!C$54:C$78)-ROW('Service Request Template'!$A$54)+1)/('Service Request Template'!C$54:C$78&lt;&gt;""),ROWS(C$107:C111))))</f>
        <v/>
      </c>
      <c r="D111" s="21" t="str">
        <f>IF(ROWS(D$107:D111)&gt;COUNTA('Service Request Template'!D$54:D$78),"",INDEX('Service Request Template'!D$54:D$78,_xlfn.AGGREGATE(15,6,(ROW('Service Request Template'!D$54:D$78)-ROW('Service Request Template'!$A$54)+1)/('Service Request Template'!D$54:D$78&lt;&gt;""),ROWS(D$107:D111))))</f>
        <v/>
      </c>
      <c r="E111" s="21" t="str">
        <f>IF(ROWS(E$107:E111)&gt;COUNTA('Service Request Template'!E$54:E$78),"",INDEX('Service Request Template'!E$54:E$78,_xlfn.AGGREGATE(15,6,(ROW('Service Request Template'!E$54:E$78)-ROW('Service Request Template'!$A$54)+1)/('Service Request Template'!E$54:E$78&lt;&gt;""),ROWS(E$107:E111))))</f>
        <v/>
      </c>
      <c r="F111" s="21" t="str">
        <f>IF(ROWS(F$107:F111)&gt;COUNTA('Service Request Template'!F$54:F$78),"",INDEX('Service Request Template'!F$54:F$78,_xlfn.AGGREGATE(15,6,(ROW('Service Request Template'!F$54:F$78)-ROW('Service Request Template'!$A$54)+1)/('Service Request Template'!F$54:F$78&lt;&gt;""),ROWS(F$107:F111))))</f>
        <v/>
      </c>
    </row>
    <row r="112" spans="1:7">
      <c r="A112" s="21" t="str">
        <f>IF(ROWS(A$107:A112)&gt;COUNTA('Service Request Template'!A$54:A$78),"",INDEX('Service Request Template'!A$54:A$78,_xlfn.AGGREGATE(15,6,(ROW('Service Request Template'!A$54:A$78)-ROW('Service Request Template'!$A$54)+1)/('Service Request Template'!A$54:A$78&lt;&gt;""),ROWS(A$107:A112))))</f>
        <v/>
      </c>
      <c r="B112" s="21" t="str">
        <f>IF(ROWS(B$107:B112)&gt;COUNTA('Service Request Template'!B$54:B$78),"",INDEX('Service Request Template'!B$54:B$78,_xlfn.AGGREGATE(15,6,(ROW('Service Request Template'!B$54:B$78)-ROW('Service Request Template'!$A$54)+1)/('Service Request Template'!B$54:B$78&lt;&gt;""),ROWS(B$107:B112))))</f>
        <v/>
      </c>
      <c r="C112" s="21" t="str">
        <f>IF(ROWS(C$107:C112)&gt;COUNTA('Service Request Template'!C$54:C$78),"",INDEX('Service Request Template'!C$54:C$78,_xlfn.AGGREGATE(15,6,(ROW('Service Request Template'!C$54:C$78)-ROW('Service Request Template'!$A$54)+1)/('Service Request Template'!C$54:C$78&lt;&gt;""),ROWS(C$107:C112))))</f>
        <v/>
      </c>
      <c r="D112" s="21" t="str">
        <f>IF(ROWS(D$107:D112)&gt;COUNTA('Service Request Template'!D$54:D$78),"",INDEX('Service Request Template'!D$54:D$78,_xlfn.AGGREGATE(15,6,(ROW('Service Request Template'!D$54:D$78)-ROW('Service Request Template'!$A$54)+1)/('Service Request Template'!D$54:D$78&lt;&gt;""),ROWS(D$107:D112))))</f>
        <v/>
      </c>
      <c r="E112" s="21" t="str">
        <f>IF(ROWS(E$107:E112)&gt;COUNTA('Service Request Template'!E$54:E$78),"",INDEX('Service Request Template'!E$54:E$78,_xlfn.AGGREGATE(15,6,(ROW('Service Request Template'!E$54:E$78)-ROW('Service Request Template'!$A$54)+1)/('Service Request Template'!E$54:E$78&lt;&gt;""),ROWS(E$107:E112))))</f>
        <v/>
      </c>
      <c r="F112" s="21" t="str">
        <f>IF(ROWS(F$107:F112)&gt;COUNTA('Service Request Template'!F$54:F$78),"",INDEX('Service Request Template'!F$54:F$78,_xlfn.AGGREGATE(15,6,(ROW('Service Request Template'!F$54:F$78)-ROW('Service Request Template'!$A$54)+1)/('Service Request Template'!F$54:F$78&lt;&gt;""),ROWS(F$107:F112))))</f>
        <v/>
      </c>
    </row>
    <row r="113" spans="1:6">
      <c r="A113" s="21" t="str">
        <f>IF(ROWS(A$107:A113)&gt;COUNTA('Service Request Template'!A$54:A$78),"",INDEX('Service Request Template'!A$54:A$78,_xlfn.AGGREGATE(15,6,(ROW('Service Request Template'!A$54:A$78)-ROW('Service Request Template'!$A$54)+1)/('Service Request Template'!A$54:A$78&lt;&gt;""),ROWS(A$107:A113))))</f>
        <v/>
      </c>
      <c r="B113" s="21" t="str">
        <f>IF(ROWS(B$107:B113)&gt;COUNTA('Service Request Template'!B$54:B$78),"",INDEX('Service Request Template'!B$54:B$78,_xlfn.AGGREGATE(15,6,(ROW('Service Request Template'!B$54:B$78)-ROW('Service Request Template'!$A$54)+1)/('Service Request Template'!B$54:B$78&lt;&gt;""),ROWS(B$107:B113))))</f>
        <v/>
      </c>
      <c r="C113" s="21" t="str">
        <f>IF(ROWS(C$107:C113)&gt;COUNTA('Service Request Template'!C$54:C$78),"",INDEX('Service Request Template'!C$54:C$78,_xlfn.AGGREGATE(15,6,(ROW('Service Request Template'!C$54:C$78)-ROW('Service Request Template'!$A$54)+1)/('Service Request Template'!C$54:C$78&lt;&gt;""),ROWS(C$107:C113))))</f>
        <v/>
      </c>
      <c r="D113" s="21" t="str">
        <f>IF(ROWS(D$107:D113)&gt;COUNTA('Service Request Template'!D$54:D$78),"",INDEX('Service Request Template'!D$54:D$78,_xlfn.AGGREGATE(15,6,(ROW('Service Request Template'!D$54:D$78)-ROW('Service Request Template'!$A$54)+1)/('Service Request Template'!D$54:D$78&lt;&gt;""),ROWS(D$107:D113))))</f>
        <v/>
      </c>
      <c r="E113" s="21" t="str">
        <f>IF(ROWS(E$107:E113)&gt;COUNTA('Service Request Template'!E$54:E$78),"",INDEX('Service Request Template'!E$54:E$78,_xlfn.AGGREGATE(15,6,(ROW('Service Request Template'!E$54:E$78)-ROW('Service Request Template'!$A$54)+1)/('Service Request Template'!E$54:E$78&lt;&gt;""),ROWS(E$107:E113))))</f>
        <v/>
      </c>
      <c r="F113" s="21" t="str">
        <f>IF(ROWS(F$107:F113)&gt;COUNTA('Service Request Template'!F$54:F$78),"",INDEX('Service Request Template'!F$54:F$78,_xlfn.AGGREGATE(15,6,(ROW('Service Request Template'!F$54:F$78)-ROW('Service Request Template'!$A$54)+1)/('Service Request Template'!F$54:F$78&lt;&gt;""),ROWS(F$107:F113))))</f>
        <v/>
      </c>
    </row>
    <row r="114" spans="1:6">
      <c r="A114" s="21" t="str">
        <f>IF(ROWS(A$107:A114)&gt;COUNTA('Service Request Template'!A$54:A$78),"",INDEX('Service Request Template'!A$54:A$78,_xlfn.AGGREGATE(15,6,(ROW('Service Request Template'!A$54:A$78)-ROW('Service Request Template'!$A$54)+1)/('Service Request Template'!A$54:A$78&lt;&gt;""),ROWS(A$107:A114))))</f>
        <v/>
      </c>
      <c r="B114" s="21" t="str">
        <f>IF(ROWS(B$107:B114)&gt;COUNTA('Service Request Template'!B$54:B$78),"",INDEX('Service Request Template'!B$54:B$78,_xlfn.AGGREGATE(15,6,(ROW('Service Request Template'!B$54:B$78)-ROW('Service Request Template'!$A$54)+1)/('Service Request Template'!B$54:B$78&lt;&gt;""),ROWS(B$107:B114))))</f>
        <v/>
      </c>
      <c r="C114" s="21" t="str">
        <f>IF(ROWS(C$107:C114)&gt;COUNTA('Service Request Template'!C$54:C$78),"",INDEX('Service Request Template'!C$54:C$78,_xlfn.AGGREGATE(15,6,(ROW('Service Request Template'!C$54:C$78)-ROW('Service Request Template'!$A$54)+1)/('Service Request Template'!C$54:C$78&lt;&gt;""),ROWS(C$107:C114))))</f>
        <v/>
      </c>
      <c r="D114" s="21" t="str">
        <f>IF(ROWS(D$107:D114)&gt;COUNTA('Service Request Template'!D$54:D$78),"",INDEX('Service Request Template'!D$54:D$78,_xlfn.AGGREGATE(15,6,(ROW('Service Request Template'!D$54:D$78)-ROW('Service Request Template'!$A$54)+1)/('Service Request Template'!D$54:D$78&lt;&gt;""),ROWS(D$107:D114))))</f>
        <v/>
      </c>
      <c r="E114" s="21" t="str">
        <f>IF(ROWS(E$107:E114)&gt;COUNTA('Service Request Template'!E$54:E$78),"",INDEX('Service Request Template'!E$54:E$78,_xlfn.AGGREGATE(15,6,(ROW('Service Request Template'!E$54:E$78)-ROW('Service Request Template'!$A$54)+1)/('Service Request Template'!E$54:E$78&lt;&gt;""),ROWS(E$107:E114))))</f>
        <v/>
      </c>
      <c r="F114" s="21" t="str">
        <f>IF(ROWS(F$107:F114)&gt;COUNTA('Service Request Template'!F$54:F$78),"",INDEX('Service Request Template'!F$54:F$78,_xlfn.AGGREGATE(15,6,(ROW('Service Request Template'!F$54:F$78)-ROW('Service Request Template'!$A$54)+1)/('Service Request Template'!F$54:F$78&lt;&gt;""),ROWS(F$107:F114))))</f>
        <v/>
      </c>
    </row>
    <row r="115" spans="1:6">
      <c r="A115" s="21" t="str">
        <f>IF(ROWS(A$107:A115)&gt;COUNTA('Service Request Template'!A$54:A$78),"",INDEX('Service Request Template'!A$54:A$78,_xlfn.AGGREGATE(15,6,(ROW('Service Request Template'!A$54:A$78)-ROW('Service Request Template'!$A$54)+1)/('Service Request Template'!A$54:A$78&lt;&gt;""),ROWS(A$107:A115))))</f>
        <v/>
      </c>
      <c r="B115" s="21" t="str">
        <f>IF(ROWS(B$107:B115)&gt;COUNTA('Service Request Template'!B$54:B$78),"",INDEX('Service Request Template'!B$54:B$78,_xlfn.AGGREGATE(15,6,(ROW('Service Request Template'!B$54:B$78)-ROW('Service Request Template'!$A$54)+1)/('Service Request Template'!B$54:B$78&lt;&gt;""),ROWS(B$107:B115))))</f>
        <v/>
      </c>
      <c r="C115" s="21" t="str">
        <f>IF(ROWS(C$107:C115)&gt;COUNTA('Service Request Template'!C$54:C$78),"",INDEX('Service Request Template'!C$54:C$78,_xlfn.AGGREGATE(15,6,(ROW('Service Request Template'!C$54:C$78)-ROW('Service Request Template'!$A$54)+1)/('Service Request Template'!C$54:C$78&lt;&gt;""),ROWS(C$107:C115))))</f>
        <v/>
      </c>
      <c r="D115" s="21" t="str">
        <f>IF(ROWS(D$107:D115)&gt;COUNTA('Service Request Template'!D$54:D$78),"",INDEX('Service Request Template'!D$54:D$78,_xlfn.AGGREGATE(15,6,(ROW('Service Request Template'!D$54:D$78)-ROW('Service Request Template'!$A$54)+1)/('Service Request Template'!D$54:D$78&lt;&gt;""),ROWS(D$107:D115))))</f>
        <v/>
      </c>
      <c r="E115" s="21" t="str">
        <f>IF(ROWS(E$107:E115)&gt;COUNTA('Service Request Template'!E$54:E$78),"",INDEX('Service Request Template'!E$54:E$78,_xlfn.AGGREGATE(15,6,(ROW('Service Request Template'!E$54:E$78)-ROW('Service Request Template'!$A$54)+1)/('Service Request Template'!E$54:E$78&lt;&gt;""),ROWS(E$107:E115))))</f>
        <v/>
      </c>
      <c r="F115" s="21" t="str">
        <f>IF(ROWS(F$107:F115)&gt;COUNTA('Service Request Template'!F$54:F$78),"",INDEX('Service Request Template'!F$54:F$78,_xlfn.AGGREGATE(15,6,(ROW('Service Request Template'!F$54:F$78)-ROW('Service Request Template'!$A$54)+1)/('Service Request Template'!F$54:F$78&lt;&gt;""),ROWS(F$107:F115))))</f>
        <v/>
      </c>
    </row>
    <row r="116" spans="1:6">
      <c r="A116" s="21" t="str">
        <f>IF(ROWS(A$107:A116)&gt;COUNTA('Service Request Template'!A$54:A$78),"",INDEX('Service Request Template'!A$54:A$78,_xlfn.AGGREGATE(15,6,(ROW('Service Request Template'!A$54:A$78)-ROW('Service Request Template'!$A$54)+1)/('Service Request Template'!A$54:A$78&lt;&gt;""),ROWS(A$107:A116))))</f>
        <v/>
      </c>
      <c r="B116" s="21" t="str">
        <f>IF(ROWS(B$107:B116)&gt;COUNTA('Service Request Template'!B$54:B$78),"",INDEX('Service Request Template'!B$54:B$78,_xlfn.AGGREGATE(15,6,(ROW('Service Request Template'!B$54:B$78)-ROW('Service Request Template'!$A$54)+1)/('Service Request Template'!B$54:B$78&lt;&gt;""),ROWS(B$107:B116))))</f>
        <v/>
      </c>
      <c r="C116" s="21" t="str">
        <f>IF(ROWS(C$107:C116)&gt;COUNTA('Service Request Template'!C$54:C$78),"",INDEX('Service Request Template'!C$54:C$78,_xlfn.AGGREGATE(15,6,(ROW('Service Request Template'!C$54:C$78)-ROW('Service Request Template'!$A$54)+1)/('Service Request Template'!C$54:C$78&lt;&gt;""),ROWS(C$107:C116))))</f>
        <v/>
      </c>
      <c r="D116" s="21" t="str">
        <f>IF(ROWS(D$107:D116)&gt;COUNTA('Service Request Template'!D$54:D$78),"",INDEX('Service Request Template'!D$54:D$78,_xlfn.AGGREGATE(15,6,(ROW('Service Request Template'!D$54:D$78)-ROW('Service Request Template'!$A$54)+1)/('Service Request Template'!D$54:D$78&lt;&gt;""),ROWS(D$107:D116))))</f>
        <v/>
      </c>
      <c r="E116" s="21" t="str">
        <f>IF(ROWS(E$107:E116)&gt;COUNTA('Service Request Template'!E$54:E$78),"",INDEX('Service Request Template'!E$54:E$78,_xlfn.AGGREGATE(15,6,(ROW('Service Request Template'!E$54:E$78)-ROW('Service Request Template'!$A$54)+1)/('Service Request Template'!E$54:E$78&lt;&gt;""),ROWS(E$107:E116))))</f>
        <v/>
      </c>
      <c r="F116" s="21" t="str">
        <f>IF(ROWS(F$107:F116)&gt;COUNTA('Service Request Template'!F$54:F$78),"",INDEX('Service Request Template'!F$54:F$78,_xlfn.AGGREGATE(15,6,(ROW('Service Request Template'!F$54:F$78)-ROW('Service Request Template'!$A$54)+1)/('Service Request Template'!F$54:F$78&lt;&gt;""),ROWS(F$107:F116))))</f>
        <v/>
      </c>
    </row>
    <row r="117" spans="1:6">
      <c r="A117" s="21" t="str">
        <f>IF(ROWS(A$107:A117)&gt;COUNTA('Service Request Template'!A$54:A$78),"",INDEX('Service Request Template'!A$54:A$78,_xlfn.AGGREGATE(15,6,(ROW('Service Request Template'!A$54:A$78)-ROW('Service Request Template'!$A$54)+1)/('Service Request Template'!A$54:A$78&lt;&gt;""),ROWS(A$107:A117))))</f>
        <v/>
      </c>
      <c r="B117" s="21" t="str">
        <f>IF(ROWS(B$107:B117)&gt;COUNTA('Service Request Template'!B$54:B$78),"",INDEX('Service Request Template'!B$54:B$78,_xlfn.AGGREGATE(15,6,(ROW('Service Request Template'!B$54:B$78)-ROW('Service Request Template'!$A$54)+1)/('Service Request Template'!B$54:B$78&lt;&gt;""),ROWS(B$107:B117))))</f>
        <v/>
      </c>
      <c r="C117" s="21" t="str">
        <f>IF(ROWS(C$107:C117)&gt;COUNTA('Service Request Template'!C$54:C$78),"",INDEX('Service Request Template'!C$54:C$78,_xlfn.AGGREGATE(15,6,(ROW('Service Request Template'!C$54:C$78)-ROW('Service Request Template'!$A$54)+1)/('Service Request Template'!C$54:C$78&lt;&gt;""),ROWS(C$107:C117))))</f>
        <v/>
      </c>
      <c r="D117" s="21" t="str">
        <f>IF(ROWS(D$107:D117)&gt;COUNTA('Service Request Template'!D$54:D$78),"",INDEX('Service Request Template'!D$54:D$78,_xlfn.AGGREGATE(15,6,(ROW('Service Request Template'!D$54:D$78)-ROW('Service Request Template'!$A$54)+1)/('Service Request Template'!D$54:D$78&lt;&gt;""),ROWS(D$107:D117))))</f>
        <v/>
      </c>
      <c r="E117" s="21" t="str">
        <f>IF(ROWS(E$107:E117)&gt;COUNTA('Service Request Template'!E$54:E$78),"",INDEX('Service Request Template'!E$54:E$78,_xlfn.AGGREGATE(15,6,(ROW('Service Request Template'!E$54:E$78)-ROW('Service Request Template'!$A$54)+1)/('Service Request Template'!E$54:E$78&lt;&gt;""),ROWS(E$107:E117))))</f>
        <v/>
      </c>
      <c r="F117" s="21" t="str">
        <f>IF(ROWS(F$107:F117)&gt;COUNTA('Service Request Template'!F$54:F$78),"",INDEX('Service Request Template'!F$54:F$78,_xlfn.AGGREGATE(15,6,(ROW('Service Request Template'!F$54:F$78)-ROW('Service Request Template'!$A$54)+1)/('Service Request Template'!F$54:F$78&lt;&gt;""),ROWS(F$107:F117))))</f>
        <v/>
      </c>
    </row>
    <row r="118" spans="1:6">
      <c r="A118" s="21" t="str">
        <f>IF(ROWS(A$107:A118)&gt;COUNTA('Service Request Template'!A$54:A$78),"",INDEX('Service Request Template'!A$54:A$78,_xlfn.AGGREGATE(15,6,(ROW('Service Request Template'!A$54:A$78)-ROW('Service Request Template'!$A$54)+1)/('Service Request Template'!A$54:A$78&lt;&gt;""),ROWS(A$107:A118))))</f>
        <v/>
      </c>
      <c r="B118" s="21" t="str">
        <f>IF(ROWS(B$107:B118)&gt;COUNTA('Service Request Template'!B$54:B$78),"",INDEX('Service Request Template'!B$54:B$78,_xlfn.AGGREGATE(15,6,(ROW('Service Request Template'!B$54:B$78)-ROW('Service Request Template'!$A$54)+1)/('Service Request Template'!B$54:B$78&lt;&gt;""),ROWS(B$107:B118))))</f>
        <v/>
      </c>
      <c r="C118" s="21" t="str">
        <f>IF(ROWS(C$107:C118)&gt;COUNTA('Service Request Template'!C$54:C$78),"",INDEX('Service Request Template'!C$54:C$78,_xlfn.AGGREGATE(15,6,(ROW('Service Request Template'!C$54:C$78)-ROW('Service Request Template'!$A$54)+1)/('Service Request Template'!C$54:C$78&lt;&gt;""),ROWS(C$107:C118))))</f>
        <v/>
      </c>
      <c r="D118" s="21" t="str">
        <f>IF(ROWS(D$107:D118)&gt;COUNTA('Service Request Template'!D$54:D$78),"",INDEX('Service Request Template'!D$54:D$78,_xlfn.AGGREGATE(15,6,(ROW('Service Request Template'!D$54:D$78)-ROW('Service Request Template'!$A$54)+1)/('Service Request Template'!D$54:D$78&lt;&gt;""),ROWS(D$107:D118))))</f>
        <v/>
      </c>
      <c r="E118" s="21" t="str">
        <f>IF(ROWS(E$107:E118)&gt;COUNTA('Service Request Template'!E$54:E$78),"",INDEX('Service Request Template'!E$54:E$78,_xlfn.AGGREGATE(15,6,(ROW('Service Request Template'!E$54:E$78)-ROW('Service Request Template'!$A$54)+1)/('Service Request Template'!E$54:E$78&lt;&gt;""),ROWS(E$107:E118))))</f>
        <v/>
      </c>
      <c r="F118" s="21" t="str">
        <f>IF(ROWS(F$107:F118)&gt;COUNTA('Service Request Template'!F$54:F$78),"",INDEX('Service Request Template'!F$54:F$78,_xlfn.AGGREGATE(15,6,(ROW('Service Request Template'!F$54:F$78)-ROW('Service Request Template'!$A$54)+1)/('Service Request Template'!F$54:F$78&lt;&gt;""),ROWS(F$107:F118))))</f>
        <v/>
      </c>
    </row>
    <row r="119" spans="1:6">
      <c r="A119" s="21" t="str">
        <f>IF(ROWS(A$107:A119)&gt;COUNTA('Service Request Template'!A$54:A$78),"",INDEX('Service Request Template'!A$54:A$78,_xlfn.AGGREGATE(15,6,(ROW('Service Request Template'!A$54:A$78)-ROW('Service Request Template'!$A$54)+1)/('Service Request Template'!A$54:A$78&lt;&gt;""),ROWS(A$107:A119))))</f>
        <v/>
      </c>
      <c r="B119" s="21" t="str">
        <f>IF(ROWS(B$107:B119)&gt;COUNTA('Service Request Template'!B$54:B$78),"",INDEX('Service Request Template'!B$54:B$78,_xlfn.AGGREGATE(15,6,(ROW('Service Request Template'!B$54:B$78)-ROW('Service Request Template'!$A$54)+1)/('Service Request Template'!B$54:B$78&lt;&gt;""),ROWS(B$107:B119))))</f>
        <v/>
      </c>
      <c r="C119" s="21" t="str">
        <f>IF(ROWS(C$107:C119)&gt;COUNTA('Service Request Template'!C$54:C$78),"",INDEX('Service Request Template'!C$54:C$78,_xlfn.AGGREGATE(15,6,(ROW('Service Request Template'!C$54:C$78)-ROW('Service Request Template'!$A$54)+1)/('Service Request Template'!C$54:C$78&lt;&gt;""),ROWS(C$107:C119))))</f>
        <v/>
      </c>
      <c r="D119" s="21" t="str">
        <f>IF(ROWS(D$107:D119)&gt;COUNTA('Service Request Template'!D$54:D$78),"",INDEX('Service Request Template'!D$54:D$78,_xlfn.AGGREGATE(15,6,(ROW('Service Request Template'!D$54:D$78)-ROW('Service Request Template'!$A$54)+1)/('Service Request Template'!D$54:D$78&lt;&gt;""),ROWS(D$107:D119))))</f>
        <v/>
      </c>
      <c r="E119" s="21" t="str">
        <f>IF(ROWS(E$107:E119)&gt;COUNTA('Service Request Template'!E$54:E$78),"",INDEX('Service Request Template'!E$54:E$78,_xlfn.AGGREGATE(15,6,(ROW('Service Request Template'!E$54:E$78)-ROW('Service Request Template'!$A$54)+1)/('Service Request Template'!E$54:E$78&lt;&gt;""),ROWS(E$107:E119))))</f>
        <v/>
      </c>
      <c r="F119" s="21" t="str">
        <f>IF(ROWS(F$107:F119)&gt;COUNTA('Service Request Template'!F$54:F$78),"",INDEX('Service Request Template'!F$54:F$78,_xlfn.AGGREGATE(15,6,(ROW('Service Request Template'!F$54:F$78)-ROW('Service Request Template'!$A$54)+1)/('Service Request Template'!F$54:F$78&lt;&gt;""),ROWS(F$107:F119))))</f>
        <v/>
      </c>
    </row>
    <row r="120" spans="1:6">
      <c r="A120" s="21" t="str">
        <f>IF(ROWS(A$107:A120)&gt;COUNTA('Service Request Template'!A$54:A$78),"",INDEX('Service Request Template'!A$54:A$78,_xlfn.AGGREGATE(15,6,(ROW('Service Request Template'!A$54:A$78)-ROW('Service Request Template'!$A$54)+1)/('Service Request Template'!A$54:A$78&lt;&gt;""),ROWS(A$107:A120))))</f>
        <v/>
      </c>
      <c r="B120" s="21" t="str">
        <f>IF(ROWS(B$107:B120)&gt;COUNTA('Service Request Template'!B$54:B$78),"",INDEX('Service Request Template'!B$54:B$78,_xlfn.AGGREGATE(15,6,(ROW('Service Request Template'!B$54:B$78)-ROW('Service Request Template'!$A$54)+1)/('Service Request Template'!B$54:B$78&lt;&gt;""),ROWS(B$107:B120))))</f>
        <v/>
      </c>
      <c r="C120" s="21" t="str">
        <f>IF(ROWS(C$107:C120)&gt;COUNTA('Service Request Template'!C$54:C$78),"",INDEX('Service Request Template'!C$54:C$78,_xlfn.AGGREGATE(15,6,(ROW('Service Request Template'!C$54:C$78)-ROW('Service Request Template'!$A$54)+1)/('Service Request Template'!C$54:C$78&lt;&gt;""),ROWS(C$107:C120))))</f>
        <v/>
      </c>
      <c r="D120" s="21" t="str">
        <f>IF(ROWS(D$107:D120)&gt;COUNTA('Service Request Template'!D$54:D$78),"",INDEX('Service Request Template'!D$54:D$78,_xlfn.AGGREGATE(15,6,(ROW('Service Request Template'!D$54:D$78)-ROW('Service Request Template'!$A$54)+1)/('Service Request Template'!D$54:D$78&lt;&gt;""),ROWS(D$107:D120))))</f>
        <v/>
      </c>
      <c r="E120" s="21" t="str">
        <f>IF(ROWS(E$107:E120)&gt;COUNTA('Service Request Template'!E$54:E$78),"",INDEX('Service Request Template'!E$54:E$78,_xlfn.AGGREGATE(15,6,(ROW('Service Request Template'!E$54:E$78)-ROW('Service Request Template'!$A$54)+1)/('Service Request Template'!E$54:E$78&lt;&gt;""),ROWS(E$107:E120))))</f>
        <v/>
      </c>
      <c r="F120" s="21" t="str">
        <f>IF(ROWS(F$107:F120)&gt;COUNTA('Service Request Template'!F$54:F$78),"",INDEX('Service Request Template'!F$54:F$78,_xlfn.AGGREGATE(15,6,(ROW('Service Request Template'!F$54:F$78)-ROW('Service Request Template'!$A$54)+1)/('Service Request Template'!F$54:F$78&lt;&gt;""),ROWS(F$107:F120))))</f>
        <v/>
      </c>
    </row>
    <row r="121" spans="1:6">
      <c r="A121" s="21" t="str">
        <f>IF(ROWS(A$107:A121)&gt;COUNTA('Service Request Template'!A$54:A$78),"",INDEX('Service Request Template'!A$54:A$78,_xlfn.AGGREGATE(15,6,(ROW('Service Request Template'!A$54:A$78)-ROW('Service Request Template'!$A$54)+1)/('Service Request Template'!A$54:A$78&lt;&gt;""),ROWS(A$107:A121))))</f>
        <v/>
      </c>
      <c r="B121" s="21" t="str">
        <f>IF(ROWS(B$107:B121)&gt;COUNTA('Service Request Template'!B$54:B$78),"",INDEX('Service Request Template'!B$54:B$78,_xlfn.AGGREGATE(15,6,(ROW('Service Request Template'!B$54:B$78)-ROW('Service Request Template'!$A$54)+1)/('Service Request Template'!B$54:B$78&lt;&gt;""),ROWS(B$107:B121))))</f>
        <v/>
      </c>
      <c r="C121" s="21" t="str">
        <f>IF(ROWS(C$107:C121)&gt;COUNTA('Service Request Template'!C$54:C$78),"",INDEX('Service Request Template'!C$54:C$78,_xlfn.AGGREGATE(15,6,(ROW('Service Request Template'!C$54:C$78)-ROW('Service Request Template'!$A$54)+1)/('Service Request Template'!C$54:C$78&lt;&gt;""),ROWS(C$107:C121))))</f>
        <v/>
      </c>
      <c r="D121" s="21" t="str">
        <f>IF(ROWS(D$107:D121)&gt;COUNTA('Service Request Template'!D$54:D$78),"",INDEX('Service Request Template'!D$54:D$78,_xlfn.AGGREGATE(15,6,(ROW('Service Request Template'!D$54:D$78)-ROW('Service Request Template'!$A$54)+1)/('Service Request Template'!D$54:D$78&lt;&gt;""),ROWS(D$107:D121))))</f>
        <v/>
      </c>
      <c r="E121" s="21" t="str">
        <f>IF(ROWS(E$107:E121)&gt;COUNTA('Service Request Template'!E$54:E$78),"",INDEX('Service Request Template'!E$54:E$78,_xlfn.AGGREGATE(15,6,(ROW('Service Request Template'!E$54:E$78)-ROW('Service Request Template'!$A$54)+1)/('Service Request Template'!E$54:E$78&lt;&gt;""),ROWS(E$107:E121))))</f>
        <v/>
      </c>
      <c r="F121" s="21" t="str">
        <f>IF(ROWS(F$107:F121)&gt;COUNTA('Service Request Template'!F$54:F$78),"",INDEX('Service Request Template'!F$54:F$78,_xlfn.AGGREGATE(15,6,(ROW('Service Request Template'!F$54:F$78)-ROW('Service Request Template'!$A$54)+1)/('Service Request Template'!F$54:F$78&lt;&gt;""),ROWS(F$107:F121))))</f>
        <v/>
      </c>
    </row>
    <row r="122" spans="1:6">
      <c r="A122" s="21" t="str">
        <f>IF(ROWS(A$107:A122)&gt;COUNTA('Service Request Template'!A$54:A$78),"",INDEX('Service Request Template'!A$54:A$78,_xlfn.AGGREGATE(15,6,(ROW('Service Request Template'!A$54:A$78)-ROW('Service Request Template'!$A$54)+1)/('Service Request Template'!A$54:A$78&lt;&gt;""),ROWS(A$107:A122))))</f>
        <v/>
      </c>
      <c r="B122" s="21" t="str">
        <f>IF(ROWS(B$107:B122)&gt;COUNTA('Service Request Template'!B$54:B$78),"",INDEX('Service Request Template'!B$54:B$78,_xlfn.AGGREGATE(15,6,(ROW('Service Request Template'!B$54:B$78)-ROW('Service Request Template'!$A$54)+1)/('Service Request Template'!B$54:B$78&lt;&gt;""),ROWS(B$107:B122))))</f>
        <v/>
      </c>
      <c r="C122" s="21" t="str">
        <f>IF(ROWS(C$107:C122)&gt;COUNTA('Service Request Template'!C$54:C$78),"",INDEX('Service Request Template'!C$54:C$78,_xlfn.AGGREGATE(15,6,(ROW('Service Request Template'!C$54:C$78)-ROW('Service Request Template'!$A$54)+1)/('Service Request Template'!C$54:C$78&lt;&gt;""),ROWS(C$107:C122))))</f>
        <v/>
      </c>
      <c r="D122" s="21" t="str">
        <f>IF(ROWS(D$107:D122)&gt;COUNTA('Service Request Template'!D$54:D$78),"",INDEX('Service Request Template'!D$54:D$78,_xlfn.AGGREGATE(15,6,(ROW('Service Request Template'!D$54:D$78)-ROW('Service Request Template'!$A$54)+1)/('Service Request Template'!D$54:D$78&lt;&gt;""),ROWS(D$107:D122))))</f>
        <v/>
      </c>
      <c r="E122" s="21" t="str">
        <f>IF(ROWS(E$107:E122)&gt;COUNTA('Service Request Template'!E$54:E$78),"",INDEX('Service Request Template'!E$54:E$78,_xlfn.AGGREGATE(15,6,(ROW('Service Request Template'!E$54:E$78)-ROW('Service Request Template'!$A$54)+1)/('Service Request Template'!E$54:E$78&lt;&gt;""),ROWS(E$107:E122))))</f>
        <v/>
      </c>
      <c r="F122" s="21" t="str">
        <f>IF(ROWS(F$107:F122)&gt;COUNTA('Service Request Template'!F$54:F$78),"",INDEX('Service Request Template'!F$54:F$78,_xlfn.AGGREGATE(15,6,(ROW('Service Request Template'!F$54:F$78)-ROW('Service Request Template'!$A$54)+1)/('Service Request Template'!F$54:F$78&lt;&gt;""),ROWS(F$107:F122))))</f>
        <v/>
      </c>
    </row>
    <row r="123" spans="1:6">
      <c r="A123" s="21" t="str">
        <f>IF(ROWS(A$107:A123)&gt;COUNTA('Service Request Template'!A$54:A$78),"",INDEX('Service Request Template'!A$54:A$78,_xlfn.AGGREGATE(15,6,(ROW('Service Request Template'!A$54:A$78)-ROW('Service Request Template'!$A$54)+1)/('Service Request Template'!A$54:A$78&lt;&gt;""),ROWS(A$107:A123))))</f>
        <v/>
      </c>
      <c r="B123" s="21" t="str">
        <f>IF(ROWS(B$107:B123)&gt;COUNTA('Service Request Template'!B$54:B$78),"",INDEX('Service Request Template'!B$54:B$78,_xlfn.AGGREGATE(15,6,(ROW('Service Request Template'!B$54:B$78)-ROW('Service Request Template'!$A$54)+1)/('Service Request Template'!B$54:B$78&lt;&gt;""),ROWS(B$107:B123))))</f>
        <v/>
      </c>
      <c r="C123" s="21" t="str">
        <f>IF(ROWS(C$107:C123)&gt;COUNTA('Service Request Template'!C$54:C$78),"",INDEX('Service Request Template'!C$54:C$78,_xlfn.AGGREGATE(15,6,(ROW('Service Request Template'!C$54:C$78)-ROW('Service Request Template'!$A$54)+1)/('Service Request Template'!C$54:C$78&lt;&gt;""),ROWS(C$107:C123))))</f>
        <v/>
      </c>
      <c r="D123" s="21" t="str">
        <f>IF(ROWS(D$107:D123)&gt;COUNTA('Service Request Template'!D$54:D$78),"",INDEX('Service Request Template'!D$54:D$78,_xlfn.AGGREGATE(15,6,(ROW('Service Request Template'!D$54:D$78)-ROW('Service Request Template'!$A$54)+1)/('Service Request Template'!D$54:D$78&lt;&gt;""),ROWS(D$107:D123))))</f>
        <v/>
      </c>
      <c r="E123" s="21" t="str">
        <f>IF(ROWS(E$107:E123)&gt;COUNTA('Service Request Template'!E$54:E$78),"",INDEX('Service Request Template'!E$54:E$78,_xlfn.AGGREGATE(15,6,(ROW('Service Request Template'!E$54:E$78)-ROW('Service Request Template'!$A$54)+1)/('Service Request Template'!E$54:E$78&lt;&gt;""),ROWS(E$107:E123))))</f>
        <v/>
      </c>
      <c r="F123" s="21" t="str">
        <f>IF(ROWS(F$107:F123)&gt;COUNTA('Service Request Template'!F$54:F$78),"",INDEX('Service Request Template'!F$54:F$78,_xlfn.AGGREGATE(15,6,(ROW('Service Request Template'!F$54:F$78)-ROW('Service Request Template'!$A$54)+1)/('Service Request Template'!F$54:F$78&lt;&gt;""),ROWS(F$107:F123))))</f>
        <v/>
      </c>
    </row>
    <row r="124" spans="1:6">
      <c r="A124" s="21" t="str">
        <f>IF(ROWS(A$107:A124)&gt;COUNTA('Service Request Template'!A$54:A$78),"",INDEX('Service Request Template'!A$54:A$78,_xlfn.AGGREGATE(15,6,(ROW('Service Request Template'!A$54:A$78)-ROW('Service Request Template'!$A$54)+1)/('Service Request Template'!A$54:A$78&lt;&gt;""),ROWS(A$107:A124))))</f>
        <v/>
      </c>
      <c r="B124" s="21" t="str">
        <f>IF(ROWS(B$107:B124)&gt;COUNTA('Service Request Template'!B$54:B$78),"",INDEX('Service Request Template'!B$54:B$78,_xlfn.AGGREGATE(15,6,(ROW('Service Request Template'!B$54:B$78)-ROW('Service Request Template'!$A$54)+1)/('Service Request Template'!B$54:B$78&lt;&gt;""),ROWS(B$107:B124))))</f>
        <v/>
      </c>
      <c r="C124" s="21" t="str">
        <f>IF(ROWS(C$107:C124)&gt;COUNTA('Service Request Template'!C$54:C$78),"",INDEX('Service Request Template'!C$54:C$78,_xlfn.AGGREGATE(15,6,(ROW('Service Request Template'!C$54:C$78)-ROW('Service Request Template'!$A$54)+1)/('Service Request Template'!C$54:C$78&lt;&gt;""),ROWS(C$107:C124))))</f>
        <v/>
      </c>
      <c r="D124" s="21" t="str">
        <f>IF(ROWS(D$107:D124)&gt;COUNTA('Service Request Template'!D$54:D$78),"",INDEX('Service Request Template'!D$54:D$78,_xlfn.AGGREGATE(15,6,(ROW('Service Request Template'!D$54:D$78)-ROW('Service Request Template'!$A$54)+1)/('Service Request Template'!D$54:D$78&lt;&gt;""),ROWS(D$107:D124))))</f>
        <v/>
      </c>
      <c r="E124" s="21" t="str">
        <f>IF(ROWS(E$107:E124)&gt;COUNTA('Service Request Template'!E$54:E$78),"",INDEX('Service Request Template'!E$54:E$78,_xlfn.AGGREGATE(15,6,(ROW('Service Request Template'!E$54:E$78)-ROW('Service Request Template'!$A$54)+1)/('Service Request Template'!E$54:E$78&lt;&gt;""),ROWS(E$107:E124))))</f>
        <v/>
      </c>
      <c r="F124" s="21" t="str">
        <f>IF(ROWS(F$107:F124)&gt;COUNTA('Service Request Template'!F$54:F$78),"",INDEX('Service Request Template'!F$54:F$78,_xlfn.AGGREGATE(15,6,(ROW('Service Request Template'!F$54:F$78)-ROW('Service Request Template'!$A$54)+1)/('Service Request Template'!F$54:F$78&lt;&gt;""),ROWS(F$107:F124))))</f>
        <v/>
      </c>
    </row>
    <row r="125" spans="1:6">
      <c r="A125" s="21" t="str">
        <f>IF(ROWS(A$107:A125)&gt;COUNTA('Service Request Template'!A$54:A$78),"",INDEX('Service Request Template'!A$54:A$78,_xlfn.AGGREGATE(15,6,(ROW('Service Request Template'!A$54:A$78)-ROW('Service Request Template'!$A$54)+1)/('Service Request Template'!A$54:A$78&lt;&gt;""),ROWS(A$107:A125))))</f>
        <v/>
      </c>
      <c r="B125" s="21" t="str">
        <f>IF(ROWS(B$107:B125)&gt;COUNTA('Service Request Template'!B$54:B$78),"",INDEX('Service Request Template'!B$54:B$78,_xlfn.AGGREGATE(15,6,(ROW('Service Request Template'!B$54:B$78)-ROW('Service Request Template'!$A$54)+1)/('Service Request Template'!B$54:B$78&lt;&gt;""),ROWS(B$107:B125))))</f>
        <v/>
      </c>
      <c r="C125" s="21" t="str">
        <f>IF(ROWS(C$107:C125)&gt;COUNTA('Service Request Template'!C$54:C$78),"",INDEX('Service Request Template'!C$54:C$78,_xlfn.AGGREGATE(15,6,(ROW('Service Request Template'!C$54:C$78)-ROW('Service Request Template'!$A$54)+1)/('Service Request Template'!C$54:C$78&lt;&gt;""),ROWS(C$107:C125))))</f>
        <v/>
      </c>
      <c r="D125" s="21" t="str">
        <f>IF(ROWS(D$107:D125)&gt;COUNTA('Service Request Template'!D$54:D$78),"",INDEX('Service Request Template'!D$54:D$78,_xlfn.AGGREGATE(15,6,(ROW('Service Request Template'!D$54:D$78)-ROW('Service Request Template'!$A$54)+1)/('Service Request Template'!D$54:D$78&lt;&gt;""),ROWS(D$107:D125))))</f>
        <v/>
      </c>
      <c r="E125" s="21" t="str">
        <f>IF(ROWS(E$107:E125)&gt;COUNTA('Service Request Template'!E$54:E$78),"",INDEX('Service Request Template'!E$54:E$78,_xlfn.AGGREGATE(15,6,(ROW('Service Request Template'!E$54:E$78)-ROW('Service Request Template'!$A$54)+1)/('Service Request Template'!E$54:E$78&lt;&gt;""),ROWS(E$107:E125))))</f>
        <v/>
      </c>
      <c r="F125" s="21" t="str">
        <f>IF(ROWS(F$107:F125)&gt;COUNTA('Service Request Template'!F$54:F$78),"",INDEX('Service Request Template'!F$54:F$78,_xlfn.AGGREGATE(15,6,(ROW('Service Request Template'!F$54:F$78)-ROW('Service Request Template'!$A$54)+1)/('Service Request Template'!F$54:F$78&lt;&gt;""),ROWS(F$107:F125))))</f>
        <v/>
      </c>
    </row>
    <row r="126" spans="1:6">
      <c r="A126" s="21" t="str">
        <f>IF(ROWS(A$107:A126)&gt;COUNTA('Service Request Template'!A$54:A$78),"",INDEX('Service Request Template'!A$54:A$78,_xlfn.AGGREGATE(15,6,(ROW('Service Request Template'!A$54:A$78)-ROW('Service Request Template'!$A$54)+1)/('Service Request Template'!A$54:A$78&lt;&gt;""),ROWS(A$107:A126))))</f>
        <v/>
      </c>
      <c r="B126" s="21" t="str">
        <f>IF(ROWS(B$107:B126)&gt;COUNTA('Service Request Template'!B$54:B$78),"",INDEX('Service Request Template'!B$54:B$78,_xlfn.AGGREGATE(15,6,(ROW('Service Request Template'!B$54:B$78)-ROW('Service Request Template'!$A$54)+1)/('Service Request Template'!B$54:B$78&lt;&gt;""),ROWS(B$107:B126))))</f>
        <v/>
      </c>
      <c r="C126" s="21" t="str">
        <f>IF(ROWS(C$107:C126)&gt;COUNTA('Service Request Template'!C$54:C$78),"",INDEX('Service Request Template'!C$54:C$78,_xlfn.AGGREGATE(15,6,(ROW('Service Request Template'!C$54:C$78)-ROW('Service Request Template'!$A$54)+1)/('Service Request Template'!C$54:C$78&lt;&gt;""),ROWS(C$107:C126))))</f>
        <v/>
      </c>
      <c r="D126" s="21" t="str">
        <f>IF(ROWS(D$107:D126)&gt;COUNTA('Service Request Template'!D$54:D$78),"",INDEX('Service Request Template'!D$54:D$78,_xlfn.AGGREGATE(15,6,(ROW('Service Request Template'!D$54:D$78)-ROW('Service Request Template'!$A$54)+1)/('Service Request Template'!D$54:D$78&lt;&gt;""),ROWS(D$107:D126))))</f>
        <v/>
      </c>
      <c r="E126" s="21" t="str">
        <f>IF(ROWS(E$107:E126)&gt;COUNTA('Service Request Template'!E$54:E$78),"",INDEX('Service Request Template'!E$54:E$78,_xlfn.AGGREGATE(15,6,(ROW('Service Request Template'!E$54:E$78)-ROW('Service Request Template'!$A$54)+1)/('Service Request Template'!E$54:E$78&lt;&gt;""),ROWS(E$107:E126))))</f>
        <v/>
      </c>
      <c r="F126" s="21" t="str">
        <f>IF(ROWS(F$107:F126)&gt;COUNTA('Service Request Template'!F$54:F$78),"",INDEX('Service Request Template'!F$54:F$78,_xlfn.AGGREGATE(15,6,(ROW('Service Request Template'!F$54:F$78)-ROW('Service Request Template'!$A$54)+1)/('Service Request Template'!F$54:F$78&lt;&gt;""),ROWS(F$107:F126))))</f>
        <v/>
      </c>
    </row>
    <row r="127" spans="1:6">
      <c r="A127" s="21" t="str">
        <f>IF(ROWS(A$107:A127)&gt;COUNTA('Service Request Template'!A$54:A$78),"",INDEX('Service Request Template'!A$54:A$78,_xlfn.AGGREGATE(15,6,(ROW('Service Request Template'!A$54:A$78)-ROW('Service Request Template'!$A$54)+1)/('Service Request Template'!A$54:A$78&lt;&gt;""),ROWS(A$107:A127))))</f>
        <v/>
      </c>
      <c r="B127" s="21" t="str">
        <f>IF(ROWS(B$107:B127)&gt;COUNTA('Service Request Template'!B$54:B$78),"",INDEX('Service Request Template'!B$54:B$78,_xlfn.AGGREGATE(15,6,(ROW('Service Request Template'!B$54:B$78)-ROW('Service Request Template'!$A$54)+1)/('Service Request Template'!B$54:B$78&lt;&gt;""),ROWS(B$107:B127))))</f>
        <v/>
      </c>
      <c r="C127" s="21" t="str">
        <f>IF(ROWS(C$107:C127)&gt;COUNTA('Service Request Template'!C$54:C$78),"",INDEX('Service Request Template'!C$54:C$78,_xlfn.AGGREGATE(15,6,(ROW('Service Request Template'!C$54:C$78)-ROW('Service Request Template'!$A$54)+1)/('Service Request Template'!C$54:C$78&lt;&gt;""),ROWS(C$107:C127))))</f>
        <v/>
      </c>
      <c r="D127" s="21" t="str">
        <f>IF(ROWS(D$107:D127)&gt;COUNTA('Service Request Template'!D$54:D$78),"",INDEX('Service Request Template'!D$54:D$78,_xlfn.AGGREGATE(15,6,(ROW('Service Request Template'!D$54:D$78)-ROW('Service Request Template'!$A$54)+1)/('Service Request Template'!D$54:D$78&lt;&gt;""),ROWS(D$107:D127))))</f>
        <v/>
      </c>
      <c r="E127" s="21" t="str">
        <f>IF(ROWS(E$107:E127)&gt;COUNTA('Service Request Template'!E$54:E$78),"",INDEX('Service Request Template'!E$54:E$78,_xlfn.AGGREGATE(15,6,(ROW('Service Request Template'!E$54:E$78)-ROW('Service Request Template'!$A$54)+1)/('Service Request Template'!E$54:E$78&lt;&gt;""),ROWS(E$107:E127))))</f>
        <v/>
      </c>
      <c r="F127" s="21" t="str">
        <f>IF(ROWS(F$107:F127)&gt;COUNTA('Service Request Template'!F$54:F$78),"",INDEX('Service Request Template'!F$54:F$78,_xlfn.AGGREGATE(15,6,(ROW('Service Request Template'!F$54:F$78)-ROW('Service Request Template'!$A$54)+1)/('Service Request Template'!F$54:F$78&lt;&gt;""),ROWS(F$107:F127))))</f>
        <v/>
      </c>
    </row>
    <row r="128" spans="1:6">
      <c r="A128" s="21" t="str">
        <f>IF(ROWS(A$107:A128)&gt;COUNTA('Service Request Template'!A$54:A$78),"",INDEX('Service Request Template'!A$54:A$78,_xlfn.AGGREGATE(15,6,(ROW('Service Request Template'!A$54:A$78)-ROW('Service Request Template'!$A$54)+1)/('Service Request Template'!A$54:A$78&lt;&gt;""),ROWS(A$107:A128))))</f>
        <v/>
      </c>
      <c r="B128" s="21" t="str">
        <f>IF(ROWS(B$107:B128)&gt;COUNTA('Service Request Template'!B$54:B$78),"",INDEX('Service Request Template'!B$54:B$78,_xlfn.AGGREGATE(15,6,(ROW('Service Request Template'!B$54:B$78)-ROW('Service Request Template'!$A$54)+1)/('Service Request Template'!B$54:B$78&lt;&gt;""),ROWS(B$107:B128))))</f>
        <v/>
      </c>
      <c r="C128" s="21" t="str">
        <f>IF(ROWS(C$107:C128)&gt;COUNTA('Service Request Template'!C$54:C$78),"",INDEX('Service Request Template'!C$54:C$78,_xlfn.AGGREGATE(15,6,(ROW('Service Request Template'!C$54:C$78)-ROW('Service Request Template'!$A$54)+1)/('Service Request Template'!C$54:C$78&lt;&gt;""),ROWS(C$107:C128))))</f>
        <v/>
      </c>
      <c r="D128" s="21" t="str">
        <f>IF(ROWS(D$107:D128)&gt;COUNTA('Service Request Template'!D$54:D$78),"",INDEX('Service Request Template'!D$54:D$78,_xlfn.AGGREGATE(15,6,(ROW('Service Request Template'!D$54:D$78)-ROW('Service Request Template'!$A$54)+1)/('Service Request Template'!D$54:D$78&lt;&gt;""),ROWS(D$107:D128))))</f>
        <v/>
      </c>
      <c r="E128" s="21" t="str">
        <f>IF(ROWS(E$107:E128)&gt;COUNTA('Service Request Template'!E$54:E$78),"",INDEX('Service Request Template'!E$54:E$78,_xlfn.AGGREGATE(15,6,(ROW('Service Request Template'!E$54:E$78)-ROW('Service Request Template'!$A$54)+1)/('Service Request Template'!E$54:E$78&lt;&gt;""),ROWS(E$107:E128))))</f>
        <v/>
      </c>
      <c r="F128" s="21" t="str">
        <f>IF(ROWS(F$107:F128)&gt;COUNTA('Service Request Template'!F$54:F$78),"",INDEX('Service Request Template'!F$54:F$78,_xlfn.AGGREGATE(15,6,(ROW('Service Request Template'!F$54:F$78)-ROW('Service Request Template'!$A$54)+1)/('Service Request Template'!F$54:F$78&lt;&gt;""),ROWS(F$107:F128))))</f>
        <v/>
      </c>
    </row>
    <row r="129" spans="1:6">
      <c r="A129" s="21" t="str">
        <f>IF(ROWS(A$107:A129)&gt;COUNTA('Service Request Template'!A$54:A$78),"",INDEX('Service Request Template'!A$54:A$78,_xlfn.AGGREGATE(15,6,(ROW('Service Request Template'!A$54:A$78)-ROW('Service Request Template'!$A$54)+1)/('Service Request Template'!A$54:A$78&lt;&gt;""),ROWS(A$107:A129))))</f>
        <v/>
      </c>
      <c r="B129" s="21" t="str">
        <f>IF(ROWS(B$107:B129)&gt;COUNTA('Service Request Template'!B$54:B$78),"",INDEX('Service Request Template'!B$54:B$78,_xlfn.AGGREGATE(15,6,(ROW('Service Request Template'!B$54:B$78)-ROW('Service Request Template'!$A$54)+1)/('Service Request Template'!B$54:B$78&lt;&gt;""),ROWS(B$107:B129))))</f>
        <v/>
      </c>
      <c r="C129" s="21" t="str">
        <f>IF(ROWS(C$107:C129)&gt;COUNTA('Service Request Template'!C$54:C$78),"",INDEX('Service Request Template'!C$54:C$78,_xlfn.AGGREGATE(15,6,(ROW('Service Request Template'!C$54:C$78)-ROW('Service Request Template'!$A$54)+1)/('Service Request Template'!C$54:C$78&lt;&gt;""),ROWS(C$107:C129))))</f>
        <v/>
      </c>
      <c r="D129" s="21" t="str">
        <f>IF(ROWS(D$107:D129)&gt;COUNTA('Service Request Template'!D$54:D$78),"",INDEX('Service Request Template'!D$54:D$78,_xlfn.AGGREGATE(15,6,(ROW('Service Request Template'!D$54:D$78)-ROW('Service Request Template'!$A$54)+1)/('Service Request Template'!D$54:D$78&lt;&gt;""),ROWS(D$107:D129))))</f>
        <v/>
      </c>
      <c r="E129" s="21" t="str">
        <f>IF(ROWS(E$107:E129)&gt;COUNTA('Service Request Template'!E$54:E$78),"",INDEX('Service Request Template'!E$54:E$78,_xlfn.AGGREGATE(15,6,(ROW('Service Request Template'!E$54:E$78)-ROW('Service Request Template'!$A$54)+1)/('Service Request Template'!E$54:E$78&lt;&gt;""),ROWS(E$107:E129))))</f>
        <v/>
      </c>
      <c r="F129" s="21" t="str">
        <f>IF(ROWS(F$107:F129)&gt;COUNTA('Service Request Template'!F$54:F$78),"",INDEX('Service Request Template'!F$54:F$78,_xlfn.AGGREGATE(15,6,(ROW('Service Request Template'!F$54:F$78)-ROW('Service Request Template'!$A$54)+1)/('Service Request Template'!F$54:F$78&lt;&gt;""),ROWS(F$107:F129))))</f>
        <v/>
      </c>
    </row>
    <row r="130" spans="1:6">
      <c r="A130" s="21" t="str">
        <f>IF(ROWS(A$107:A130)&gt;COUNTA('Service Request Template'!A$54:A$78),"",INDEX('Service Request Template'!A$54:A$78,_xlfn.AGGREGATE(15,6,(ROW('Service Request Template'!A$54:A$78)-ROW('Service Request Template'!$A$54)+1)/('Service Request Template'!A$54:A$78&lt;&gt;""),ROWS(A$107:A130))))</f>
        <v/>
      </c>
      <c r="B130" s="21" t="str">
        <f>IF(ROWS(B$107:B130)&gt;COUNTA('Service Request Template'!B$54:B$78),"",INDEX('Service Request Template'!B$54:B$78,_xlfn.AGGREGATE(15,6,(ROW('Service Request Template'!B$54:B$78)-ROW('Service Request Template'!$A$54)+1)/('Service Request Template'!B$54:B$78&lt;&gt;""),ROWS(B$107:B130))))</f>
        <v/>
      </c>
      <c r="C130" s="21" t="str">
        <f>IF(ROWS(C$107:C130)&gt;COUNTA('Service Request Template'!C$54:C$78),"",INDEX('Service Request Template'!C$54:C$78,_xlfn.AGGREGATE(15,6,(ROW('Service Request Template'!C$54:C$78)-ROW('Service Request Template'!$A$54)+1)/('Service Request Template'!C$54:C$78&lt;&gt;""),ROWS(C$107:C130))))</f>
        <v/>
      </c>
      <c r="D130" s="21" t="str">
        <f>IF(ROWS(D$107:D130)&gt;COUNTA('Service Request Template'!D$54:D$78),"",INDEX('Service Request Template'!D$54:D$78,_xlfn.AGGREGATE(15,6,(ROW('Service Request Template'!D$54:D$78)-ROW('Service Request Template'!$A$54)+1)/('Service Request Template'!D$54:D$78&lt;&gt;""),ROWS(D$107:D130))))</f>
        <v/>
      </c>
      <c r="E130" s="21" t="str">
        <f>IF(ROWS(E$107:E130)&gt;COUNTA('Service Request Template'!E$54:E$78),"",INDEX('Service Request Template'!E$54:E$78,_xlfn.AGGREGATE(15,6,(ROW('Service Request Template'!E$54:E$78)-ROW('Service Request Template'!$A$54)+1)/('Service Request Template'!E$54:E$78&lt;&gt;""),ROWS(E$107:E130))))</f>
        <v/>
      </c>
      <c r="F130" s="21" t="str">
        <f>IF(ROWS(F$107:F130)&gt;COUNTA('Service Request Template'!F$54:F$78),"",INDEX('Service Request Template'!F$54:F$78,_xlfn.AGGREGATE(15,6,(ROW('Service Request Template'!F$54:F$78)-ROW('Service Request Template'!$A$54)+1)/('Service Request Template'!F$54:F$78&lt;&gt;""),ROWS(F$107:F130))))</f>
        <v/>
      </c>
    </row>
    <row r="131" spans="1:6">
      <c r="A131" s="21" t="str">
        <f>IF(ROWS(A$107:A131)&gt;COUNTA('Service Request Template'!A$54:A$78),"",INDEX('Service Request Template'!A$54:A$78,_xlfn.AGGREGATE(15,6,(ROW('Service Request Template'!A$54:A$78)-ROW('Service Request Template'!$A$54)+1)/('Service Request Template'!A$54:A$78&lt;&gt;""),ROWS(A$107:A131))))</f>
        <v/>
      </c>
      <c r="B131" s="21" t="str">
        <f>IF(ROWS(B$107:B131)&gt;COUNTA('Service Request Template'!B$54:B$78),"",INDEX('Service Request Template'!B$54:B$78,_xlfn.AGGREGATE(15,6,(ROW('Service Request Template'!B$54:B$78)-ROW('Service Request Template'!$A$54)+1)/('Service Request Template'!B$54:B$78&lt;&gt;""),ROWS(B$107:B131))))</f>
        <v/>
      </c>
      <c r="C131" s="21" t="str">
        <f>IF(ROWS(C$107:C131)&gt;COUNTA('Service Request Template'!C$54:C$78),"",INDEX('Service Request Template'!C$54:C$78,_xlfn.AGGREGATE(15,6,(ROW('Service Request Template'!C$54:C$78)-ROW('Service Request Template'!$A$54)+1)/('Service Request Template'!C$54:C$78&lt;&gt;""),ROWS(C$107:C131))))</f>
        <v/>
      </c>
      <c r="D131" s="21" t="str">
        <f>IF(ROWS(D$107:D131)&gt;COUNTA('Service Request Template'!D$54:D$78),"",INDEX('Service Request Template'!D$54:D$78,_xlfn.AGGREGATE(15,6,(ROW('Service Request Template'!D$54:D$78)-ROW('Service Request Template'!$A$54)+1)/('Service Request Template'!D$54:D$78&lt;&gt;""),ROWS(D$107:D131))))</f>
        <v/>
      </c>
      <c r="E131" s="21" t="str">
        <f>IF(ROWS(E$107:E131)&gt;COUNTA('Service Request Template'!E$54:E$78),"",INDEX('Service Request Template'!E$54:E$78,_xlfn.AGGREGATE(15,6,(ROW('Service Request Template'!E$54:E$78)-ROW('Service Request Template'!$A$54)+1)/('Service Request Template'!E$54:E$78&lt;&gt;""),ROWS(E$107:E131))))</f>
        <v/>
      </c>
      <c r="F131" s="21" t="str">
        <f>IF(ROWS(F$107:F131)&gt;COUNTA('Service Request Template'!F$54:F$78),"",INDEX('Service Request Template'!F$54:F$78,_xlfn.AGGREGATE(15,6,(ROW('Service Request Template'!F$54:F$78)-ROW('Service Request Template'!$A$54)+1)/('Service Request Template'!F$54:F$78&lt;&gt;""),ROWS(F$107:F131))))</f>
        <v/>
      </c>
    </row>
  </sheetData>
  <sheetProtection algorithmName="SHA-512" hashValue="WFSbzGJKURTjJZIP7ZFzkPv+ttnNol9kKUV4jxt2+I9uc8pgR6zL7L1hR/w1H+PgIzHYzC1yWbdf0hnB2oR8wA==" saltValue="BRzfG5dx2tlLrFXCsLy7Xg==" spinCount="100000" sheet="1" objects="1" scenarios="1"/>
  <mergeCells count="39">
    <mergeCell ref="E101:G101"/>
    <mergeCell ref="E102:G102"/>
    <mergeCell ref="E103:G103"/>
    <mergeCell ref="E104:G104"/>
    <mergeCell ref="E96:G96"/>
    <mergeCell ref="E97:G97"/>
    <mergeCell ref="E98:G98"/>
    <mergeCell ref="E99:G99"/>
    <mergeCell ref="E100:G100"/>
    <mergeCell ref="E91:G91"/>
    <mergeCell ref="E92:G92"/>
    <mergeCell ref="E93:G93"/>
    <mergeCell ref="E94:G94"/>
    <mergeCell ref="E95:G95"/>
    <mergeCell ref="E86:G86"/>
    <mergeCell ref="E87:G87"/>
    <mergeCell ref="E88:G88"/>
    <mergeCell ref="E89:G89"/>
    <mergeCell ref="E90:G90"/>
    <mergeCell ref="E81:G81"/>
    <mergeCell ref="E82:G82"/>
    <mergeCell ref="E83:G83"/>
    <mergeCell ref="E84:G84"/>
    <mergeCell ref="E85:G85"/>
    <mergeCell ref="E76:G76"/>
    <mergeCell ref="E77:G77"/>
    <mergeCell ref="E78:G78"/>
    <mergeCell ref="E79:G79"/>
    <mergeCell ref="E80:G80"/>
    <mergeCell ref="B5:E5"/>
    <mergeCell ref="A7:C7"/>
    <mergeCell ref="A8:C8"/>
    <mergeCell ref="E74:G74"/>
    <mergeCell ref="E75:G75"/>
    <mergeCell ref="B1:E1"/>
    <mergeCell ref="F1:G1"/>
    <mergeCell ref="B2:E2"/>
    <mergeCell ref="F2:G2"/>
    <mergeCell ref="B4:E4"/>
  </mergeCells>
  <dataValidations count="27">
    <dataValidation allowBlank="1" showInputMessage="1" showErrorMessage="1" errorTitle="Project ID" error="Project ID should be filled by the project manager._x000a__x000a_Format: SCCXXXX were XXXX is a 4 digit number." sqref="A2">
      <formula1>0</formula1>
      <formula2>0</formula2>
    </dataValidation>
    <dataValidation allowBlank="1" showInputMessage="1" showErrorMessage="1" promptTitle="Principal Investigator Email" prompt="Enter the Email of the PI" sqref="B1">
      <formula1>0</formula1>
      <formula2>0</formula2>
    </dataValidation>
    <dataValidation allowBlank="1" showInputMessage="1" showErrorMessage="1" promptTitle="Principal Investigator " prompt="Enter the name and surename of the PI in the following format: _x000a_Name, Surname" sqref="A1 F1">
      <formula1>0</formula1>
      <formula2>0</formula2>
    </dataValidation>
    <dataValidation allowBlank="1" showInputMessage="1" showErrorMessage="1" promptTitle="User " prompt="Enter the name and surname of the user in the format Name, Surname" sqref="A4">
      <formula1>0</formula1>
      <formula2>0</formula2>
    </dataValidation>
    <dataValidation allowBlank="1" showInputMessage="1" showErrorMessage="1" promptTitle="User Email " prompt="Enter the Email of the user" sqref="B4">
      <formula1>0</formula1>
      <formula2>0</formula2>
    </dataValidation>
    <dataValidation allowBlank="1" showInputMessage="1" showErrorMessage="1" promptTitle="Project Title " prompt="Enter the title of your project. " sqref="A7">
      <formula1>0</formula1>
      <formula2>0</formula2>
    </dataValidation>
    <dataValidation allowBlank="1" showInputMessage="1" showErrorMessage="1" errorTitle="Date format not correct" error="Please Enter Date in the format: DD.MM.YYYY" sqref="B2 F2 A5">
      <formula1>0</formula1>
      <formula2>0</formula2>
    </dataValidation>
    <dataValidation allowBlank="1" showInputMessage="1" showErrorMessage="1" promptTitle="Cell count" prompt="Indicate here the number of cells of the pool." sqref="F10">
      <formula1>0</formula1>
      <formula2>0</formula2>
    </dataValidation>
    <dataValidation allowBlank="1" showInputMessage="1" showErrorMessage="1" promptTitle="Sample name" prompt="Please give clear names to your samples._x000a_-No space or special characters allowed_x000a_-Two to 15 characters long_x000a_-Should not start by a number_x000a_-Should be unique to each sample_x000a_" sqref="A10 A42 A74">
      <formula1>0</formula1>
      <formula2>0</formula2>
    </dataValidation>
    <dataValidation allowBlank="1" showInputMessage="1" showErrorMessage="1" promptTitle="Ratio" prompt="Enter the ratio used for pooling the samples. It is recommend to use equal pooling ratios. _x000a_See the sheet &quot;Service Request Example&quot; for an example of how to enter the ratio.  _x000a_" sqref="C10">
      <formula1>0</formula1>
      <formula2>0</formula2>
    </dataValidation>
    <dataValidation allowBlank="1" showInputMessage="1" showErrorMessage="1" promptTitle="Sample Pool" prompt="Enter a unique number from 1-10 for each pool." sqref="B10">
      <formula1>0</formula1>
      <formula2>0</formula2>
    </dataValidation>
    <dataValidation allowBlank="1" showInputMessage="1" showErrorMessage="1" promptTitle="Pool Concentration" prompt="Input here the concentration in cells/uL  for the corresponding pool." sqref="D10">
      <formula1>0</formula1>
      <formula2>0</formula2>
    </dataValidation>
    <dataValidation allowBlank="1" showInputMessage="1" showErrorMessage="1" promptTitle="Volume" prompt="Indicate here the volume of the pool in uL. " sqref="E10">
      <formula1>0</formula1>
      <formula2>0</formula2>
    </dataValidation>
    <dataValidation allowBlank="1" showInputMessage="1" showErrorMessage="1" promptTitle="Desired number of reads per sample" prompt="Input here the desired number of reads per sample._x000a__x000a_" sqref="D42">
      <formula1>0</formula1>
      <formula2>0</formula2>
    </dataValidation>
    <dataValidation allowBlank="1" showInputMessage="1" showErrorMessage="1" promptTitle="Target reads per cell " prompt="Input here the desired number of reads per cell." sqref="C42">
      <formula1>0</formula1>
      <formula2>0</formula2>
    </dataValidation>
    <dataValidation allowBlank="1" showInputMessage="1" showErrorMessage="1" promptTitle="HTO or CMO" prompt="Input here the id of the CMO or HTO used for this sample, If any._x000a__x000a_If multiple CMOs were used for one sample, please enter them as follows: CMO301|CMO302 _x000a__x000a_Please also fill the corresponding information in the features table below" sqref="E42">
      <formula1>0</formula1>
      <formula2>0</formula2>
    </dataValidation>
    <dataValidation allowBlank="1" showInputMessage="1" showErrorMessage="1" promptTitle="Desired cell number" prompt="Input here the desired cell number. Maximum allowed currenlty is 30,000. _x000a_" sqref="B42">
      <formula1>0</formula1>
      <formula2>0</formula2>
    </dataValidation>
    <dataValidation allowBlank="1" showInputMessage="1" showErrorMessage="1" promptTitle="Species" prompt="Please specify here the Species/Organism of origin of the Tissue/Organ/Cell used_x000a__x000a_Please contact us, if your species of interest is not among the list_x000a_" sqref="B74">
      <formula1>0</formula1>
      <formula2>0</formula2>
    </dataValidation>
    <dataValidation allowBlank="1" showInputMessage="1" showErrorMessage="1" promptTitle="Description" prompt="Description of the sample or condition. " sqref="E74">
      <formula1>0</formula1>
      <formula2>0</formula2>
    </dataValidation>
    <dataValidation allowBlank="1" showInputMessage="1" showErrorMessage="1" promptTitle="Cell Type" prompt="Specify the type of cells used (e.g., HEK 293, MFC7) or the tissue (e.g., kidney, spleen) from which the cells are derived." sqref="D74">
      <formula1>0</formula1>
      <formula2>0</formula2>
    </dataValidation>
    <dataValidation allowBlank="1" showInputMessage="1" showErrorMessage="1" promptTitle="Sample Type" prompt="Either Cells or Nuclei." sqref="C74">
      <formula1>0</formula1>
      <formula2>0</formula2>
    </dataValidation>
    <dataValidation allowBlank="1" showInputMessage="1" showErrorMessage="1" promptTitle="Name" prompt="Human-readable name for this feature. Must not contain whitespace. This name will be displayed in Loupe Browser." sqref="B106">
      <formula1>0</formula1>
      <formula2>0</formula2>
    </dataValidation>
    <dataValidation allowBlank="1" showInputMessage="1" showErrorMessage="1" promptTitle="ID" prompt="Unique ID for this feature. Must not contain whitespace, quote or comma characters. Each ID must be unique and must not collide with a gene identifier from the transcriptome." sqref="A106">
      <formula1>0</formula1>
      <formula2>0</formula2>
    </dataValidation>
    <dataValidation allowBlank="1" showInputMessage="1" showErrorMessage="1" promptTitle="Read" prompt="Specifies which RNA sequencing read contains the Feature Barcode sequence. Must be R1 or R2. Note: in most cases R2 is the correct read._x000a_" sqref="C106">
      <formula1>0</formula1>
      <formula2>0</formula2>
    </dataValidation>
    <dataValidation allowBlank="1" showInputMessage="1" showErrorMessage="1" promptTitle="Pattern" prompt="Specifies how to extract the Feature Barcode sequence from the read. See the Barcode Extraction Pattern section at https://support.10xgenomics.com/single-cell-gene-expression/software/pipelines/latest/using/feature-bc-analysis#pattern" sqref="D106">
      <formula1>0</formula1>
      <formula2>0</formula2>
    </dataValidation>
    <dataValidation allowBlank="1" showInputMessage="1" showErrorMessage="1" promptTitle="Sequence" prompt="Nucleotide barcode sequence associated with this feature. E.g., antibody barcode or sgRNA protospacer sequence." sqref="E106">
      <formula1>0</formula1>
      <formula2>0</formula2>
    </dataValidation>
    <dataValidation allowBlank="1" showInputMessage="1" showErrorMessage="1" promptTitle="Feature Type" prompt="The FASTQ data will be interpreted using the rows from the feature reference file that have a ‘feature_type’ that matches this library_type. This field is case-sensitive, and must match a valid library type as described in the Library / Feature Types sect" sqref="F106">
      <formula1>0</formula1>
      <formula2>0</formula2>
    </dataValidation>
  </dataValidations>
  <pageMargins left="0.25" right="0.25" top="0.75" bottom="0.75" header="0.51180555555555496" footer="0.51180555555555496"/>
  <pageSetup paperSize="5" scale="70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4"/>
  <sheetViews>
    <sheetView topLeftCell="A13" zoomScale="73" zoomScaleNormal="73" workbookViewId="0">
      <selection activeCell="E66" sqref="E66"/>
    </sheetView>
  </sheetViews>
  <sheetFormatPr defaultColWidth="11" defaultRowHeight="15.5"/>
  <cols>
    <col min="1" max="1" width="32.9140625" customWidth="1"/>
    <col min="2" max="2" width="21.4140625" customWidth="1"/>
    <col min="3" max="3" width="17.4140625" customWidth="1"/>
    <col min="4" max="4" width="23.1640625" customWidth="1"/>
    <col min="5" max="5" width="21.4140625" customWidth="1"/>
    <col min="6" max="6" width="18.75" customWidth="1"/>
    <col min="7" max="7" width="19.08203125" customWidth="1"/>
    <col min="8" max="8" width="22.08203125" customWidth="1"/>
    <col min="9" max="9" width="23.1640625" customWidth="1"/>
    <col min="10" max="10" width="21.1640625" customWidth="1"/>
    <col min="11" max="11" width="16.5" customWidth="1"/>
    <col min="12" max="12" width="20.5" customWidth="1"/>
    <col min="13" max="13" width="16.1640625" customWidth="1"/>
    <col min="14" max="14" width="33" customWidth="1"/>
  </cols>
  <sheetData>
    <row r="1" spans="1:20">
      <c r="A1" s="11" t="s">
        <v>5</v>
      </c>
      <c r="B1" s="11"/>
      <c r="C1" s="11"/>
      <c r="D1" s="11"/>
    </row>
    <row r="2" spans="1:20">
      <c r="A2" s="12" t="s">
        <v>6</v>
      </c>
      <c r="B2" s="12" t="s">
        <v>7</v>
      </c>
      <c r="C2" s="12" t="s">
        <v>8</v>
      </c>
      <c r="D2" s="12" t="s">
        <v>9</v>
      </c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0">
      <c r="A3" s="14"/>
      <c r="B3" s="16"/>
      <c r="C3" s="16"/>
      <c r="D3" s="16"/>
      <c r="E3" s="17"/>
      <c r="F3" s="17"/>
      <c r="G3" s="17"/>
      <c r="H3" s="17"/>
      <c r="I3" s="17"/>
    </row>
    <row r="4" spans="1:20">
      <c r="C4" s="18"/>
      <c r="T4" s="19" t="s">
        <v>10</v>
      </c>
    </row>
    <row r="5" spans="1:20">
      <c r="A5" s="11" t="s">
        <v>11</v>
      </c>
      <c r="B5" s="11"/>
    </row>
    <row r="6" spans="1:20">
      <c r="A6" s="20" t="s">
        <v>12</v>
      </c>
      <c r="B6" s="21"/>
      <c r="C6" s="22"/>
    </row>
    <row r="7" spans="1:20">
      <c r="A7" s="20" t="s">
        <v>13</v>
      </c>
      <c r="B7" s="21"/>
      <c r="C7" s="22"/>
    </row>
    <row r="8" spans="1:20">
      <c r="A8" s="20" t="s">
        <v>14</v>
      </c>
      <c r="B8" s="21"/>
      <c r="C8" s="22"/>
    </row>
    <row r="9" spans="1:20">
      <c r="A9" s="20" t="s">
        <v>15</v>
      </c>
      <c r="B9" s="21"/>
      <c r="C9" s="22"/>
    </row>
    <row r="10" spans="1:20">
      <c r="A10" s="20" t="s">
        <v>16</v>
      </c>
      <c r="B10" s="50"/>
      <c r="C10" s="24"/>
      <c r="D10" s="25"/>
    </row>
    <row r="11" spans="1:20">
      <c r="A11" s="20" t="s">
        <v>17</v>
      </c>
      <c r="B11" s="21"/>
      <c r="C11" s="22"/>
    </row>
    <row r="12" spans="1:20">
      <c r="A12" s="20" t="s">
        <v>47</v>
      </c>
      <c r="B12" s="21"/>
    </row>
    <row r="16" spans="1:20">
      <c r="A16" s="51" t="s">
        <v>18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8" ht="31">
      <c r="A17" s="27" t="s">
        <v>19</v>
      </c>
      <c r="B17" s="27" t="s">
        <v>20</v>
      </c>
      <c r="C17" s="27" t="s">
        <v>21</v>
      </c>
      <c r="D17" s="28" t="s">
        <v>22</v>
      </c>
      <c r="E17" s="27" t="s">
        <v>23</v>
      </c>
      <c r="F17" s="27" t="s">
        <v>24</v>
      </c>
      <c r="G17" s="28" t="s">
        <v>25</v>
      </c>
      <c r="H17" s="28" t="s">
        <v>26</v>
      </c>
      <c r="I17" s="28" t="s">
        <v>27</v>
      </c>
      <c r="J17" s="28" t="s">
        <v>28</v>
      </c>
      <c r="K17" s="27" t="s">
        <v>29</v>
      </c>
      <c r="L17" s="27" t="s">
        <v>30</v>
      </c>
      <c r="M17" s="27" t="s">
        <v>31</v>
      </c>
      <c r="N17" s="27" t="s">
        <v>32</v>
      </c>
    </row>
    <row r="18" spans="1:18">
      <c r="A18" s="52" t="s">
        <v>48</v>
      </c>
      <c r="B18" s="53">
        <v>1</v>
      </c>
      <c r="C18" s="54" t="s">
        <v>49</v>
      </c>
      <c r="D18" s="53">
        <v>850</v>
      </c>
      <c r="E18" s="53">
        <v>100</v>
      </c>
      <c r="F18" s="53">
        <v>85000</v>
      </c>
      <c r="G18" s="53">
        <v>20000</v>
      </c>
      <c r="H18" s="53">
        <v>50000</v>
      </c>
      <c r="I18" s="53"/>
      <c r="J18" s="52" t="s">
        <v>50</v>
      </c>
      <c r="K18" s="52" t="s">
        <v>51</v>
      </c>
      <c r="L18" s="52" t="s">
        <v>52</v>
      </c>
      <c r="M18" s="52" t="s">
        <v>53</v>
      </c>
      <c r="N18" s="52" t="s">
        <v>54</v>
      </c>
    </row>
    <row r="19" spans="1:18">
      <c r="A19" s="52" t="s">
        <v>55</v>
      </c>
      <c r="B19" s="53">
        <v>2</v>
      </c>
      <c r="C19" s="54" t="s">
        <v>49</v>
      </c>
      <c r="D19" s="53">
        <v>900</v>
      </c>
      <c r="E19" s="53">
        <v>100</v>
      </c>
      <c r="F19" s="53">
        <v>90000</v>
      </c>
      <c r="G19" s="53">
        <v>20000</v>
      </c>
      <c r="H19" s="53">
        <v>50000</v>
      </c>
      <c r="I19" s="53"/>
      <c r="J19" s="52" t="s">
        <v>56</v>
      </c>
      <c r="K19" s="52" t="s">
        <v>51</v>
      </c>
      <c r="L19" s="52" t="s">
        <v>52</v>
      </c>
      <c r="M19" s="52" t="s">
        <v>53</v>
      </c>
      <c r="N19" s="52" t="s">
        <v>57</v>
      </c>
    </row>
    <row r="20" spans="1:18">
      <c r="A20" s="52" t="s">
        <v>58</v>
      </c>
      <c r="B20" s="53">
        <v>1</v>
      </c>
      <c r="C20" s="54" t="s">
        <v>59</v>
      </c>
      <c r="D20" s="53">
        <v>850</v>
      </c>
      <c r="E20" s="53">
        <v>100</v>
      </c>
      <c r="F20" s="53">
        <v>85000</v>
      </c>
      <c r="G20" s="53">
        <v>20000</v>
      </c>
      <c r="H20" s="53">
        <v>50000</v>
      </c>
      <c r="I20" s="53"/>
      <c r="J20" s="52" t="s">
        <v>60</v>
      </c>
      <c r="K20" s="52" t="s">
        <v>51</v>
      </c>
      <c r="L20" s="52" t="s">
        <v>52</v>
      </c>
      <c r="M20" s="52" t="s">
        <v>53</v>
      </c>
      <c r="N20" s="52" t="s">
        <v>61</v>
      </c>
    </row>
    <row r="21" spans="1:18">
      <c r="A21" s="52" t="s">
        <v>62</v>
      </c>
      <c r="B21" s="53">
        <v>2</v>
      </c>
      <c r="C21" s="54" t="s">
        <v>59</v>
      </c>
      <c r="D21" s="53">
        <v>900</v>
      </c>
      <c r="E21" s="53">
        <v>100</v>
      </c>
      <c r="F21" s="53">
        <v>90000</v>
      </c>
      <c r="G21" s="53">
        <v>20000</v>
      </c>
      <c r="H21" s="53">
        <v>50000</v>
      </c>
      <c r="I21" s="53"/>
      <c r="J21" s="52" t="s">
        <v>63</v>
      </c>
      <c r="K21" s="52" t="s">
        <v>51</v>
      </c>
      <c r="L21" s="52" t="s">
        <v>52</v>
      </c>
      <c r="M21" s="52" t="s">
        <v>53</v>
      </c>
      <c r="N21" s="52" t="s">
        <v>64</v>
      </c>
    </row>
    <row r="22" spans="1:18">
      <c r="A22" s="55" t="s">
        <v>65</v>
      </c>
      <c r="B22" s="56">
        <v>3</v>
      </c>
      <c r="C22" s="57" t="s">
        <v>66</v>
      </c>
      <c r="D22" s="56">
        <v>620</v>
      </c>
      <c r="E22" s="56">
        <v>50</v>
      </c>
      <c r="F22" s="56">
        <v>31000</v>
      </c>
      <c r="G22" s="56">
        <v>10000</v>
      </c>
      <c r="H22" s="56"/>
      <c r="I22" s="56"/>
      <c r="J22" s="58" t="s">
        <v>67</v>
      </c>
      <c r="K22" s="55" t="s">
        <v>68</v>
      </c>
      <c r="L22" s="55" t="s">
        <v>69</v>
      </c>
      <c r="M22" s="55" t="s">
        <v>70</v>
      </c>
      <c r="N22" s="55" t="s">
        <v>71</v>
      </c>
    </row>
    <row r="23" spans="1:18">
      <c r="A23" s="55" t="s">
        <v>72</v>
      </c>
      <c r="B23" s="56">
        <v>3</v>
      </c>
      <c r="C23" s="57" t="s">
        <v>66</v>
      </c>
      <c r="D23" s="56">
        <v>620</v>
      </c>
      <c r="E23" s="56">
        <v>50</v>
      </c>
      <c r="F23" s="56">
        <v>31000</v>
      </c>
      <c r="G23" s="56">
        <v>10000</v>
      </c>
      <c r="H23" s="56"/>
      <c r="I23" s="56"/>
      <c r="J23" s="55" t="s">
        <v>73</v>
      </c>
      <c r="K23" s="55" t="s">
        <v>68</v>
      </c>
      <c r="L23" s="55" t="s">
        <v>69</v>
      </c>
      <c r="M23" s="55" t="s">
        <v>70</v>
      </c>
      <c r="N23" s="55" t="s">
        <v>74</v>
      </c>
    </row>
    <row r="24" spans="1:18">
      <c r="A24" s="55" t="s">
        <v>75</v>
      </c>
      <c r="B24" s="56">
        <v>4</v>
      </c>
      <c r="C24" s="57" t="s">
        <v>76</v>
      </c>
      <c r="D24" s="56">
        <v>700</v>
      </c>
      <c r="E24" s="56">
        <v>60</v>
      </c>
      <c r="F24" s="56">
        <v>42000</v>
      </c>
      <c r="G24" s="56">
        <v>10000</v>
      </c>
      <c r="H24" s="56"/>
      <c r="I24" s="56"/>
      <c r="J24" s="55" t="s">
        <v>77</v>
      </c>
      <c r="K24" s="55" t="s">
        <v>68</v>
      </c>
      <c r="L24" s="55" t="s">
        <v>69</v>
      </c>
      <c r="M24" s="55" t="s">
        <v>70</v>
      </c>
      <c r="N24" s="55" t="s">
        <v>78</v>
      </c>
    </row>
    <row r="25" spans="1:18">
      <c r="A25" s="55" t="s">
        <v>79</v>
      </c>
      <c r="B25" s="56">
        <v>4</v>
      </c>
      <c r="C25" s="57" t="s">
        <v>76</v>
      </c>
      <c r="D25" s="56">
        <v>700</v>
      </c>
      <c r="E25" s="56">
        <v>60</v>
      </c>
      <c r="F25" s="56">
        <v>42000</v>
      </c>
      <c r="G25" s="56">
        <v>10000</v>
      </c>
      <c r="H25" s="56"/>
      <c r="I25" s="56"/>
      <c r="J25" s="55" t="s">
        <v>80</v>
      </c>
      <c r="K25" s="55" t="s">
        <v>68</v>
      </c>
      <c r="L25" s="55" t="s">
        <v>69</v>
      </c>
      <c r="M25" s="55" t="s">
        <v>70</v>
      </c>
      <c r="N25" s="55" t="s">
        <v>81</v>
      </c>
      <c r="R25" s="30"/>
    </row>
    <row r="26" spans="1:18">
      <c r="A26" s="55" t="s">
        <v>82</v>
      </c>
      <c r="B26" s="56">
        <v>4</v>
      </c>
      <c r="C26" s="57" t="s">
        <v>76</v>
      </c>
      <c r="D26" s="56">
        <v>700</v>
      </c>
      <c r="E26" s="56">
        <v>60</v>
      </c>
      <c r="F26" s="56">
        <v>42000</v>
      </c>
      <c r="G26" s="56">
        <v>10000</v>
      </c>
      <c r="H26" s="56"/>
      <c r="I26" s="56"/>
      <c r="J26" s="55" t="s">
        <v>83</v>
      </c>
      <c r="K26" s="55" t="s">
        <v>68</v>
      </c>
      <c r="L26" s="55" t="s">
        <v>69</v>
      </c>
      <c r="M26" s="55" t="s">
        <v>70</v>
      </c>
      <c r="N26" s="55" t="s">
        <v>84</v>
      </c>
    </row>
    <row r="27" spans="1:18">
      <c r="A27" s="59" t="s">
        <v>85</v>
      </c>
      <c r="B27" s="53">
        <v>5</v>
      </c>
      <c r="C27" s="54" t="s">
        <v>86</v>
      </c>
      <c r="D27" s="53">
        <v>1427</v>
      </c>
      <c r="E27" s="53">
        <v>40</v>
      </c>
      <c r="F27" s="53">
        <v>57080</v>
      </c>
      <c r="G27" s="53">
        <v>30000</v>
      </c>
      <c r="H27" s="53"/>
      <c r="I27" s="53"/>
      <c r="J27" s="52" t="s">
        <v>87</v>
      </c>
      <c r="K27" s="52" t="s">
        <v>88</v>
      </c>
      <c r="L27" s="52" t="s">
        <v>52</v>
      </c>
      <c r="M27" s="52" t="s">
        <v>89</v>
      </c>
      <c r="N27" s="52" t="s">
        <v>90</v>
      </c>
    </row>
    <row r="28" spans="1:18">
      <c r="A28" s="59" t="s">
        <v>91</v>
      </c>
      <c r="B28" s="53">
        <v>5</v>
      </c>
      <c r="C28" s="54" t="s">
        <v>86</v>
      </c>
      <c r="D28" s="53">
        <v>1427</v>
      </c>
      <c r="E28" s="53">
        <v>40</v>
      </c>
      <c r="F28" s="53">
        <v>57080</v>
      </c>
      <c r="G28" s="53">
        <v>30000</v>
      </c>
      <c r="H28" s="53"/>
      <c r="I28" s="53"/>
      <c r="J28" s="52" t="s">
        <v>92</v>
      </c>
      <c r="K28" s="52" t="s">
        <v>88</v>
      </c>
      <c r="L28" s="52" t="s">
        <v>52</v>
      </c>
      <c r="M28" s="52" t="s">
        <v>89</v>
      </c>
      <c r="N28" s="52" t="s">
        <v>93</v>
      </c>
    </row>
    <row r="29" spans="1:18">
      <c r="A29" s="59" t="s">
        <v>94</v>
      </c>
      <c r="B29" s="53">
        <v>5</v>
      </c>
      <c r="C29" s="54" t="s">
        <v>86</v>
      </c>
      <c r="D29" s="53">
        <v>1427</v>
      </c>
      <c r="E29" s="53">
        <v>40</v>
      </c>
      <c r="F29" s="53">
        <v>57080</v>
      </c>
      <c r="G29" s="53">
        <v>30000</v>
      </c>
      <c r="H29" s="53"/>
      <c r="I29" s="53"/>
      <c r="J29" s="52" t="s">
        <v>95</v>
      </c>
      <c r="K29" s="52" t="s">
        <v>88</v>
      </c>
      <c r="L29" s="52" t="s">
        <v>52</v>
      </c>
      <c r="M29" s="52" t="s">
        <v>89</v>
      </c>
      <c r="N29" s="52" t="s">
        <v>96</v>
      </c>
    </row>
    <row r="30" spans="1:18">
      <c r="A30" s="59" t="s">
        <v>97</v>
      </c>
      <c r="B30" s="53">
        <v>5</v>
      </c>
      <c r="C30" s="54" t="s">
        <v>86</v>
      </c>
      <c r="D30" s="53">
        <v>1427</v>
      </c>
      <c r="E30" s="53">
        <v>40</v>
      </c>
      <c r="F30" s="53">
        <v>57080</v>
      </c>
      <c r="G30" s="53">
        <v>30000</v>
      </c>
      <c r="H30" s="53"/>
      <c r="I30" s="53"/>
      <c r="J30" s="52" t="s">
        <v>98</v>
      </c>
      <c r="K30" s="52" t="s">
        <v>88</v>
      </c>
      <c r="L30" s="52" t="s">
        <v>52</v>
      </c>
      <c r="M30" s="52" t="s">
        <v>99</v>
      </c>
      <c r="N30" s="52" t="s">
        <v>100</v>
      </c>
    </row>
    <row r="31" spans="1:18">
      <c r="A31" s="59" t="s">
        <v>101</v>
      </c>
      <c r="B31" s="53">
        <v>5</v>
      </c>
      <c r="C31" s="54" t="s">
        <v>86</v>
      </c>
      <c r="D31" s="53">
        <v>1427</v>
      </c>
      <c r="E31" s="53">
        <v>40</v>
      </c>
      <c r="F31" s="53">
        <v>57080</v>
      </c>
      <c r="G31" s="53">
        <v>30000</v>
      </c>
      <c r="H31" s="53"/>
      <c r="I31" s="53"/>
      <c r="J31" s="52" t="s">
        <v>102</v>
      </c>
      <c r="K31" s="52" t="s">
        <v>88</v>
      </c>
      <c r="L31" s="52" t="s">
        <v>52</v>
      </c>
      <c r="M31" s="52" t="s">
        <v>99</v>
      </c>
      <c r="N31" s="52" t="s">
        <v>103</v>
      </c>
    </row>
    <row r="32" spans="1:18">
      <c r="A32" s="59" t="s">
        <v>104</v>
      </c>
      <c r="B32" s="53">
        <v>5</v>
      </c>
      <c r="C32" s="54" t="s">
        <v>86</v>
      </c>
      <c r="D32" s="53">
        <v>1427</v>
      </c>
      <c r="E32" s="53">
        <v>40</v>
      </c>
      <c r="F32" s="53">
        <v>57080</v>
      </c>
      <c r="G32" s="53">
        <v>30000</v>
      </c>
      <c r="H32" s="53"/>
      <c r="I32" s="53"/>
      <c r="J32" s="52" t="s">
        <v>105</v>
      </c>
      <c r="K32" s="52" t="s">
        <v>88</v>
      </c>
      <c r="L32" s="52" t="s">
        <v>52</v>
      </c>
      <c r="M32" s="52" t="s">
        <v>99</v>
      </c>
      <c r="N32" s="52" t="s">
        <v>106</v>
      </c>
    </row>
    <row r="33" spans="1:14">
      <c r="A33" s="31"/>
      <c r="B33" s="14"/>
      <c r="C33" s="29"/>
      <c r="D33" s="14"/>
      <c r="E33" s="14"/>
      <c r="F33" s="14"/>
      <c r="G33" s="14"/>
      <c r="H33" s="14"/>
      <c r="I33" s="14"/>
      <c r="J33" s="14"/>
      <c r="K33" s="14"/>
      <c r="L33" s="14"/>
      <c r="M33" s="21"/>
      <c r="N33" s="21"/>
    </row>
    <row r="34" spans="1:14">
      <c r="A34" s="14"/>
      <c r="B34" s="14"/>
      <c r="C34" s="29"/>
      <c r="D34" s="14"/>
      <c r="E34" s="14"/>
      <c r="F34" s="14"/>
      <c r="G34" s="14"/>
      <c r="H34" s="14"/>
      <c r="I34" s="14"/>
      <c r="J34" s="14"/>
      <c r="K34" s="14"/>
      <c r="L34" s="14"/>
      <c r="M34" s="21"/>
      <c r="N34" s="21"/>
    </row>
    <row r="35" spans="1:14">
      <c r="A35" s="14"/>
      <c r="B35" s="14"/>
      <c r="C35" s="29"/>
      <c r="D35" s="14"/>
      <c r="E35" s="14"/>
      <c r="F35" s="14"/>
      <c r="G35" s="14"/>
      <c r="H35" s="14"/>
      <c r="I35" s="14"/>
      <c r="J35" s="14"/>
      <c r="K35" s="14"/>
      <c r="L35" s="14"/>
      <c r="M35" s="21"/>
      <c r="N35" s="21"/>
    </row>
    <row r="36" spans="1:14">
      <c r="A36" s="32"/>
      <c r="B36" s="32"/>
      <c r="C36" s="33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>
      <c r="A37" s="32"/>
      <c r="B37" s="32"/>
      <c r="C37" s="33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1:14">
      <c r="A38" s="20"/>
      <c r="B38" s="20"/>
      <c r="C38" s="34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>
      <c r="A39" s="14"/>
      <c r="B39" s="14"/>
      <c r="C39" s="29"/>
      <c r="D39" s="14"/>
      <c r="E39" s="14"/>
      <c r="F39" s="14"/>
      <c r="G39" s="14"/>
      <c r="H39" s="14"/>
      <c r="I39" s="14"/>
      <c r="J39" s="14"/>
      <c r="K39" s="14"/>
      <c r="L39" s="14"/>
      <c r="M39" s="21"/>
      <c r="N39" s="21"/>
    </row>
    <row r="40" spans="1:14">
      <c r="A40" s="14"/>
      <c r="B40" s="14"/>
      <c r="C40" s="29"/>
      <c r="D40" s="14"/>
      <c r="E40" s="14"/>
      <c r="F40" s="14"/>
      <c r="G40" s="14"/>
      <c r="H40" s="14"/>
      <c r="I40" s="14"/>
      <c r="J40" s="14"/>
      <c r="K40" s="14"/>
      <c r="L40" s="14"/>
      <c r="M40" s="21"/>
      <c r="N40" s="21"/>
    </row>
    <row r="41" spans="1:14">
      <c r="A41" s="14"/>
      <c r="B41" s="14"/>
      <c r="C41" s="29"/>
      <c r="D41" s="14"/>
      <c r="E41" s="14"/>
      <c r="F41" s="14"/>
      <c r="G41" s="14"/>
      <c r="H41" s="14"/>
      <c r="I41" s="14"/>
      <c r="J41" s="14"/>
      <c r="K41" s="14"/>
      <c r="L41" s="14"/>
      <c r="M41" s="21"/>
      <c r="N41" s="21"/>
    </row>
    <row r="42" spans="1:14">
      <c r="A42" s="14"/>
      <c r="B42" s="14"/>
      <c r="C42" s="29"/>
      <c r="D42" s="14"/>
      <c r="E42" s="14"/>
      <c r="F42" s="14"/>
      <c r="G42" s="14"/>
      <c r="H42" s="14"/>
      <c r="I42" s="14"/>
      <c r="J42" s="14"/>
      <c r="K42" s="14"/>
      <c r="L42" s="14"/>
      <c r="M42" s="21"/>
      <c r="N42" s="21"/>
    </row>
    <row r="43" spans="1:14">
      <c r="A43" s="14"/>
      <c r="B43" s="14"/>
      <c r="C43" s="29"/>
      <c r="D43" s="14"/>
      <c r="E43" s="14"/>
      <c r="F43" s="14"/>
      <c r="G43" s="14"/>
      <c r="H43" s="14"/>
      <c r="I43" s="14"/>
      <c r="J43" s="14"/>
      <c r="K43" s="14"/>
      <c r="L43" s="14"/>
      <c r="M43" s="21"/>
      <c r="N43" s="21"/>
    </row>
    <row r="44" spans="1:14">
      <c r="A44" s="14"/>
      <c r="B44" s="14"/>
      <c r="C44" s="29"/>
      <c r="D44" s="14"/>
      <c r="E44" s="14"/>
      <c r="F44" s="14"/>
      <c r="G44" s="14"/>
      <c r="H44" s="14"/>
      <c r="I44" s="14"/>
      <c r="J44" s="14"/>
      <c r="K44" s="14"/>
      <c r="L44" s="14"/>
      <c r="M44" s="21"/>
      <c r="N44" s="21"/>
    </row>
    <row r="45" spans="1:14">
      <c r="A45" s="14"/>
      <c r="B45" s="14"/>
      <c r="C45" s="29"/>
      <c r="D45" s="14"/>
      <c r="E45" s="14"/>
      <c r="F45" s="14"/>
      <c r="G45" s="14"/>
      <c r="H45" s="14"/>
      <c r="I45" s="14"/>
      <c r="J45" s="14"/>
      <c r="K45" s="14"/>
      <c r="L45" s="14"/>
      <c r="M45" s="21"/>
      <c r="N45" s="21"/>
    </row>
    <row r="46" spans="1:14">
      <c r="A46" s="14"/>
      <c r="B46" s="14"/>
      <c r="C46" s="29"/>
      <c r="D46" s="14"/>
      <c r="E46" s="14"/>
      <c r="F46" s="14"/>
      <c r="G46" s="14"/>
      <c r="H46" s="14"/>
      <c r="I46" s="14"/>
      <c r="J46" s="14"/>
      <c r="K46" s="14"/>
      <c r="L46" s="14"/>
      <c r="M46" s="21"/>
      <c r="N46" s="21"/>
    </row>
    <row r="47" spans="1:14">
      <c r="A47" s="14"/>
      <c r="B47" s="14"/>
      <c r="C47" s="29"/>
      <c r="D47" s="14"/>
      <c r="E47" s="14"/>
      <c r="F47" s="14"/>
      <c r="G47" s="14"/>
      <c r="H47" s="14"/>
      <c r="I47" s="14"/>
      <c r="J47" s="14"/>
      <c r="K47" s="14"/>
      <c r="L47" s="14"/>
      <c r="M47" s="21"/>
      <c r="N47" s="21"/>
    </row>
    <row r="49" spans="1:17">
      <c r="A49" s="37" t="s">
        <v>33</v>
      </c>
      <c r="B49" s="37"/>
      <c r="C49" s="37"/>
      <c r="D49" s="37"/>
      <c r="E49" s="37"/>
      <c r="F49" s="37"/>
    </row>
    <row r="50" spans="1:17" ht="15.65" customHeight="1">
      <c r="A50" s="39" t="s">
        <v>34</v>
      </c>
      <c r="B50" s="37"/>
      <c r="C50" s="37"/>
      <c r="D50" s="37"/>
      <c r="E50" s="37"/>
      <c r="F50" s="37"/>
      <c r="G50" s="41"/>
      <c r="H50" s="41"/>
      <c r="I50" s="41"/>
      <c r="J50" s="41"/>
      <c r="K50" s="41"/>
      <c r="L50" s="41"/>
      <c r="M50" s="41"/>
      <c r="N50" s="41"/>
      <c r="O50" s="42"/>
      <c r="P50" s="42"/>
      <c r="Q50" s="42"/>
    </row>
    <row r="51" spans="1:17" ht="15.65" customHeight="1">
      <c r="A51" s="37" t="s">
        <v>35</v>
      </c>
      <c r="B51" s="37"/>
      <c r="C51" s="37"/>
      <c r="D51" s="37"/>
      <c r="E51" s="37"/>
      <c r="F51" s="37"/>
      <c r="G51" s="41"/>
      <c r="H51" s="41"/>
      <c r="I51" s="41"/>
      <c r="J51" s="41"/>
      <c r="K51" s="41"/>
      <c r="L51" s="41"/>
      <c r="M51" s="41"/>
      <c r="N51" s="41"/>
      <c r="O51" s="42"/>
      <c r="P51" s="42"/>
      <c r="Q51" s="42"/>
    </row>
    <row r="52" spans="1:17" ht="15.65" customHeight="1">
      <c r="A52" s="39" t="s">
        <v>107</v>
      </c>
      <c r="B52" s="37"/>
      <c r="C52" s="37"/>
      <c r="D52" s="37"/>
      <c r="E52" s="37"/>
      <c r="F52" s="37"/>
      <c r="G52" s="24"/>
      <c r="H52" s="24"/>
      <c r="I52" s="24"/>
      <c r="J52" s="41"/>
      <c r="K52" s="41"/>
      <c r="L52" s="41"/>
      <c r="M52" s="41"/>
      <c r="N52" s="41"/>
      <c r="O52" s="42"/>
      <c r="P52" s="42"/>
      <c r="Q52" s="42"/>
    </row>
    <row r="53" spans="1:17">
      <c r="A53" s="43" t="s">
        <v>38</v>
      </c>
      <c r="B53" s="43"/>
      <c r="C53" s="43"/>
      <c r="D53" s="43"/>
      <c r="E53" s="43"/>
      <c r="F53" s="43"/>
      <c r="G53" s="13"/>
      <c r="H53" s="13"/>
      <c r="I53" s="13"/>
      <c r="J53" s="13"/>
      <c r="K53" s="13"/>
      <c r="L53" s="13"/>
      <c r="M53" s="13"/>
      <c r="N53" s="13"/>
    </row>
    <row r="54" spans="1:17">
      <c r="A54" s="12" t="s">
        <v>108</v>
      </c>
      <c r="B54" s="12" t="s">
        <v>109</v>
      </c>
      <c r="C54" s="12" t="s">
        <v>41</v>
      </c>
      <c r="D54" s="12" t="s">
        <v>42</v>
      </c>
      <c r="E54" s="12" t="s">
        <v>110</v>
      </c>
      <c r="F54" s="12" t="s">
        <v>44</v>
      </c>
      <c r="G54" s="13"/>
      <c r="H54" s="13"/>
      <c r="I54" s="13"/>
      <c r="J54" s="13"/>
      <c r="K54" s="13"/>
      <c r="L54" s="13"/>
      <c r="M54" s="13"/>
    </row>
    <row r="55" spans="1:17">
      <c r="A55" s="52" t="s">
        <v>50</v>
      </c>
      <c r="B55" s="53" t="s">
        <v>111</v>
      </c>
      <c r="C55" s="54" t="s">
        <v>112</v>
      </c>
      <c r="D55" s="53" t="s">
        <v>113</v>
      </c>
      <c r="E55" s="53" t="s">
        <v>114</v>
      </c>
      <c r="F55" s="53" t="s">
        <v>115</v>
      </c>
    </row>
    <row r="56" spans="1:17">
      <c r="A56" s="52" t="s">
        <v>56</v>
      </c>
      <c r="B56" s="53" t="s">
        <v>116</v>
      </c>
      <c r="C56" s="54" t="s">
        <v>112</v>
      </c>
      <c r="D56" s="53" t="s">
        <v>113</v>
      </c>
      <c r="E56" s="53" t="s">
        <v>117</v>
      </c>
      <c r="F56" s="53" t="s">
        <v>115</v>
      </c>
    </row>
    <row r="57" spans="1:17">
      <c r="A57" s="52" t="s">
        <v>60</v>
      </c>
      <c r="B57" s="53" t="s">
        <v>118</v>
      </c>
      <c r="C57" s="54" t="s">
        <v>112</v>
      </c>
      <c r="D57" s="53" t="s">
        <v>113</v>
      </c>
      <c r="E57" s="53" t="s">
        <v>119</v>
      </c>
      <c r="F57" s="53" t="s">
        <v>115</v>
      </c>
    </row>
    <row r="58" spans="1:17">
      <c r="A58" s="52" t="s">
        <v>63</v>
      </c>
      <c r="B58" s="53" t="s">
        <v>120</v>
      </c>
      <c r="C58" s="54" t="s">
        <v>112</v>
      </c>
      <c r="D58" s="53" t="s">
        <v>113</v>
      </c>
      <c r="E58" s="53" t="s">
        <v>121</v>
      </c>
      <c r="F58" s="53" t="s">
        <v>115</v>
      </c>
    </row>
    <row r="59" spans="1:17">
      <c r="A59" s="55" t="s">
        <v>122</v>
      </c>
      <c r="B59" s="56" t="s">
        <v>123</v>
      </c>
      <c r="C59" s="57" t="s">
        <v>112</v>
      </c>
      <c r="D59" s="56" t="s">
        <v>113</v>
      </c>
      <c r="E59" s="56" t="s">
        <v>124</v>
      </c>
      <c r="F59" s="56" t="s">
        <v>115</v>
      </c>
    </row>
    <row r="60" spans="1:17">
      <c r="A60" s="55" t="s">
        <v>125</v>
      </c>
      <c r="B60" s="56" t="s">
        <v>126</v>
      </c>
      <c r="C60" s="57" t="s">
        <v>112</v>
      </c>
      <c r="D60" s="56" t="s">
        <v>113</v>
      </c>
      <c r="E60" s="56" t="s">
        <v>127</v>
      </c>
      <c r="F60" s="56" t="s">
        <v>115</v>
      </c>
    </row>
    <row r="61" spans="1:17">
      <c r="A61" s="55" t="s">
        <v>128</v>
      </c>
      <c r="B61" s="56" t="s">
        <v>129</v>
      </c>
      <c r="C61" s="57" t="s">
        <v>112</v>
      </c>
      <c r="D61" s="56" t="s">
        <v>113</v>
      </c>
      <c r="E61" s="56" t="s">
        <v>130</v>
      </c>
      <c r="F61" s="56" t="s">
        <v>115</v>
      </c>
    </row>
    <row r="62" spans="1:17">
      <c r="A62" s="55" t="s">
        <v>131</v>
      </c>
      <c r="B62" s="56" t="s">
        <v>132</v>
      </c>
      <c r="C62" s="57" t="s">
        <v>112</v>
      </c>
      <c r="D62" s="56" t="s">
        <v>113</v>
      </c>
      <c r="E62" s="56" t="s">
        <v>133</v>
      </c>
      <c r="F62" s="56" t="s">
        <v>115</v>
      </c>
    </row>
    <row r="63" spans="1:17">
      <c r="A63" s="55" t="s">
        <v>134</v>
      </c>
      <c r="B63" s="56" t="s">
        <v>135</v>
      </c>
      <c r="C63" s="57" t="s">
        <v>112</v>
      </c>
      <c r="D63" s="56" t="s">
        <v>113</v>
      </c>
      <c r="E63" s="56" t="s">
        <v>136</v>
      </c>
      <c r="F63" s="56" t="s">
        <v>115</v>
      </c>
    </row>
    <row r="64" spans="1:17">
      <c r="A64" s="59" t="s">
        <v>137</v>
      </c>
      <c r="B64" s="53" t="s">
        <v>137</v>
      </c>
      <c r="C64" s="54" t="s">
        <v>112</v>
      </c>
      <c r="D64" s="53" t="s">
        <v>113</v>
      </c>
      <c r="E64" s="53" t="s">
        <v>138</v>
      </c>
      <c r="F64" s="53" t="s">
        <v>139</v>
      </c>
    </row>
    <row r="65" spans="1:6">
      <c r="A65" s="59" t="s">
        <v>67</v>
      </c>
      <c r="B65" s="53" t="s">
        <v>67</v>
      </c>
      <c r="C65" s="54" t="s">
        <v>112</v>
      </c>
      <c r="D65" s="53" t="s">
        <v>113</v>
      </c>
      <c r="E65" s="53" t="s">
        <v>140</v>
      </c>
      <c r="F65" s="53" t="s">
        <v>139</v>
      </c>
    </row>
    <row r="66" spans="1:6">
      <c r="A66" s="59" t="s">
        <v>73</v>
      </c>
      <c r="B66" s="53" t="s">
        <v>73</v>
      </c>
      <c r="C66" s="54" t="s">
        <v>112</v>
      </c>
      <c r="D66" s="53" t="s">
        <v>113</v>
      </c>
      <c r="E66" s="53" t="s">
        <v>141</v>
      </c>
      <c r="F66" s="53" t="s">
        <v>139</v>
      </c>
    </row>
    <row r="67" spans="1:6">
      <c r="A67" s="59" t="s">
        <v>77</v>
      </c>
      <c r="B67" s="53" t="s">
        <v>77</v>
      </c>
      <c r="C67" s="54" t="s">
        <v>112</v>
      </c>
      <c r="D67" s="53" t="s">
        <v>113</v>
      </c>
      <c r="E67" s="53" t="s">
        <v>142</v>
      </c>
      <c r="F67" s="53" t="s">
        <v>139</v>
      </c>
    </row>
    <row r="68" spans="1:6">
      <c r="A68" s="59" t="s">
        <v>80</v>
      </c>
      <c r="B68" s="53" t="s">
        <v>80</v>
      </c>
      <c r="C68" s="54" t="s">
        <v>112</v>
      </c>
      <c r="D68" s="53" t="s">
        <v>113</v>
      </c>
      <c r="E68" s="53" t="s">
        <v>143</v>
      </c>
      <c r="F68" s="53" t="s">
        <v>139</v>
      </c>
    </row>
    <row r="69" spans="1:6">
      <c r="A69" s="59" t="s">
        <v>83</v>
      </c>
      <c r="B69" s="53" t="s">
        <v>83</v>
      </c>
      <c r="C69" s="54" t="s">
        <v>112</v>
      </c>
      <c r="D69" s="53" t="s">
        <v>113</v>
      </c>
      <c r="E69" s="53" t="s">
        <v>144</v>
      </c>
      <c r="F69" s="53" t="s">
        <v>139</v>
      </c>
    </row>
    <row r="70" spans="1:6">
      <c r="A70" s="31"/>
      <c r="B70" s="14"/>
      <c r="C70" s="29"/>
      <c r="D70" s="14"/>
      <c r="E70" s="14"/>
      <c r="F70" s="14"/>
    </row>
    <row r="71" spans="1:6">
      <c r="A71" s="14"/>
      <c r="B71" s="14"/>
      <c r="C71" s="14"/>
      <c r="D71" s="21"/>
      <c r="E71" s="14"/>
      <c r="F71" s="14"/>
    </row>
    <row r="72" spans="1:6">
      <c r="A72" s="14"/>
      <c r="B72" s="14"/>
      <c r="C72" s="14"/>
      <c r="D72" s="21"/>
      <c r="E72" s="14"/>
      <c r="F72" s="14"/>
    </row>
    <row r="73" spans="1:6">
      <c r="A73" s="14"/>
      <c r="B73" s="14"/>
      <c r="C73" s="14"/>
      <c r="D73" s="21"/>
      <c r="E73" s="14"/>
      <c r="F73" s="14"/>
    </row>
    <row r="74" spans="1:6">
      <c r="A74" s="14"/>
      <c r="B74" s="14"/>
      <c r="C74" s="14"/>
      <c r="D74" s="21"/>
      <c r="E74" s="14"/>
      <c r="F74" s="14"/>
    </row>
    <row r="75" spans="1:6">
      <c r="A75" s="14"/>
      <c r="B75" s="14"/>
      <c r="C75" s="14"/>
      <c r="D75" s="21"/>
      <c r="E75" s="14"/>
      <c r="F75" s="14"/>
    </row>
    <row r="76" spans="1:6">
      <c r="A76" s="14"/>
      <c r="B76" s="14"/>
      <c r="C76" s="14"/>
      <c r="D76" s="21"/>
      <c r="E76" s="14"/>
      <c r="F76" s="14"/>
    </row>
    <row r="77" spans="1:6">
      <c r="A77" s="14"/>
      <c r="B77" s="14"/>
      <c r="C77" s="14"/>
      <c r="D77" s="21"/>
      <c r="E77" s="14"/>
      <c r="F77" s="14"/>
    </row>
    <row r="78" spans="1:6">
      <c r="A78" s="14"/>
      <c r="B78" s="14"/>
      <c r="C78" s="14"/>
      <c r="D78" s="21"/>
      <c r="E78" s="14"/>
      <c r="F78" s="14"/>
    </row>
    <row r="79" spans="1:6">
      <c r="A79" s="14"/>
      <c r="B79" s="14"/>
      <c r="C79" s="14"/>
      <c r="D79" s="21"/>
      <c r="E79" s="14"/>
      <c r="F79" s="14"/>
    </row>
    <row r="80" spans="1:6">
      <c r="A80" s="14"/>
      <c r="B80" s="14"/>
      <c r="C80" s="14"/>
      <c r="D80" s="21"/>
      <c r="E80" s="14"/>
      <c r="F80" s="14"/>
    </row>
    <row r="81" spans="1:6">
      <c r="A81" s="14"/>
      <c r="B81" s="14"/>
      <c r="C81" s="14"/>
      <c r="D81" s="21"/>
      <c r="E81" s="14"/>
      <c r="F81" s="14"/>
    </row>
    <row r="82" spans="1:6">
      <c r="A82" s="14"/>
      <c r="B82" s="14"/>
      <c r="C82" s="14"/>
      <c r="D82" s="21"/>
      <c r="E82" s="14"/>
      <c r="F82" s="14"/>
    </row>
    <row r="83" spans="1:6">
      <c r="A83" s="14"/>
      <c r="B83" s="14"/>
      <c r="C83" s="14"/>
      <c r="D83" s="21"/>
      <c r="E83" s="14"/>
      <c r="F83" s="14"/>
    </row>
    <row r="84" spans="1:6">
      <c r="A84" s="14"/>
      <c r="B84" s="14"/>
      <c r="C84" s="14"/>
      <c r="D84" s="21"/>
      <c r="E84" s="14"/>
      <c r="F84" s="14"/>
    </row>
    <row r="85" spans="1:6">
      <c r="A85" s="14"/>
      <c r="B85" s="14"/>
      <c r="C85" s="14"/>
      <c r="D85" s="21"/>
      <c r="E85" s="14"/>
      <c r="F85" s="14"/>
    </row>
    <row r="86" spans="1:6">
      <c r="A86" s="14"/>
      <c r="B86" s="14"/>
      <c r="C86" s="14"/>
      <c r="D86" s="21"/>
      <c r="E86" s="14"/>
      <c r="F86" s="14"/>
    </row>
    <row r="87" spans="1:6">
      <c r="A87" s="14"/>
      <c r="B87" s="14"/>
      <c r="C87" s="14"/>
      <c r="D87" s="21"/>
      <c r="E87" s="14"/>
      <c r="F87" s="14"/>
    </row>
    <row r="88" spans="1:6">
      <c r="A88" s="14"/>
      <c r="B88" s="14"/>
      <c r="C88" s="14"/>
      <c r="D88" s="21"/>
      <c r="E88" s="14"/>
      <c r="F88" s="14"/>
    </row>
    <row r="89" spans="1:6">
      <c r="A89" s="14"/>
      <c r="B89" s="14"/>
      <c r="C89" s="14"/>
      <c r="D89" s="21"/>
      <c r="E89" s="14"/>
      <c r="F89" s="14"/>
    </row>
    <row r="90" spans="1:6">
      <c r="A90" s="14"/>
      <c r="B90" s="14"/>
      <c r="C90" s="14"/>
      <c r="D90" s="21"/>
      <c r="E90" s="14"/>
      <c r="F90" s="14"/>
    </row>
    <row r="91" spans="1:6">
      <c r="A91" s="14"/>
      <c r="B91" s="14"/>
      <c r="C91" s="14"/>
      <c r="D91" s="21"/>
      <c r="E91" s="14"/>
      <c r="F91" s="14"/>
    </row>
    <row r="92" spans="1:6">
      <c r="A92" s="14"/>
      <c r="B92" s="14"/>
      <c r="C92" s="14"/>
      <c r="D92" s="21"/>
      <c r="E92" s="14"/>
      <c r="F92" s="14"/>
    </row>
    <row r="93" spans="1:6">
      <c r="A93" s="14"/>
      <c r="B93" s="14"/>
      <c r="C93" s="14"/>
      <c r="D93" s="21"/>
      <c r="E93" s="14"/>
      <c r="F93" s="14"/>
    </row>
    <row r="94" spans="1:6">
      <c r="A94" s="14"/>
      <c r="B94" s="14"/>
      <c r="C94" s="14"/>
      <c r="D94" s="21"/>
      <c r="E94" s="14"/>
      <c r="F94" s="14"/>
    </row>
    <row r="95" spans="1:6">
      <c r="A95" s="14"/>
      <c r="B95" s="14"/>
      <c r="C95" s="14"/>
      <c r="D95" s="21"/>
      <c r="E95" s="14"/>
      <c r="F95" s="14"/>
    </row>
    <row r="96" spans="1:6">
      <c r="A96" s="14"/>
      <c r="B96" s="14"/>
      <c r="C96" s="14"/>
      <c r="D96" s="21"/>
      <c r="E96" s="14"/>
      <c r="F96" s="14"/>
    </row>
    <row r="97" spans="1:6">
      <c r="A97" s="14"/>
      <c r="B97" s="14"/>
      <c r="C97" s="14"/>
      <c r="D97" s="21"/>
      <c r="E97" s="14"/>
      <c r="F97" s="14"/>
    </row>
    <row r="98" spans="1:6">
      <c r="A98" s="14"/>
      <c r="B98" s="14"/>
      <c r="C98" s="14"/>
      <c r="D98" s="21"/>
      <c r="E98" s="14"/>
      <c r="F98" s="14"/>
    </row>
    <row r="99" spans="1:6">
      <c r="A99" s="14"/>
      <c r="B99" s="14"/>
      <c r="C99" s="14"/>
      <c r="D99" s="21"/>
      <c r="E99" s="14"/>
      <c r="F99" s="14"/>
    </row>
    <row r="100" spans="1:6">
      <c r="A100" s="14"/>
      <c r="B100" s="14"/>
      <c r="C100" s="14"/>
      <c r="D100" s="21"/>
      <c r="E100" s="14"/>
      <c r="F100" s="14"/>
    </row>
    <row r="101" spans="1:6">
      <c r="A101" s="14"/>
      <c r="B101" s="14"/>
      <c r="C101" s="14"/>
      <c r="D101" s="21"/>
      <c r="E101" s="14"/>
      <c r="F101" s="14"/>
    </row>
    <row r="102" spans="1:6">
      <c r="A102" s="14"/>
      <c r="B102" s="14"/>
      <c r="C102" s="14"/>
      <c r="D102" s="21"/>
      <c r="E102" s="14"/>
      <c r="F102" s="14"/>
    </row>
    <row r="103" spans="1:6">
      <c r="A103" s="14"/>
      <c r="B103" s="14"/>
      <c r="C103" s="14"/>
      <c r="D103" s="21"/>
      <c r="E103" s="14"/>
      <c r="F103" s="14"/>
    </row>
    <row r="104" spans="1:6">
      <c r="A104" s="14"/>
      <c r="B104" s="14"/>
      <c r="C104" s="14"/>
      <c r="D104" s="21"/>
      <c r="E104" s="14"/>
      <c r="F104" s="14"/>
    </row>
    <row r="105" spans="1:6">
      <c r="A105" s="14"/>
      <c r="B105" s="14"/>
      <c r="C105" s="14"/>
      <c r="D105" s="21"/>
      <c r="E105" s="14"/>
      <c r="F105" s="14"/>
    </row>
    <row r="106" spans="1:6">
      <c r="A106" s="14"/>
      <c r="B106" s="14"/>
      <c r="C106" s="14"/>
      <c r="D106" s="21"/>
      <c r="E106" s="14"/>
      <c r="F106" s="14"/>
    </row>
    <row r="107" spans="1:6">
      <c r="A107" s="14"/>
      <c r="B107" s="14"/>
      <c r="C107" s="14"/>
      <c r="D107" s="21"/>
      <c r="E107" s="14"/>
      <c r="F107" s="14"/>
    </row>
    <row r="108" spans="1:6">
      <c r="A108" s="14"/>
      <c r="B108" s="14"/>
      <c r="C108" s="14"/>
      <c r="D108" s="21"/>
      <c r="E108" s="14"/>
      <c r="F108" s="14"/>
    </row>
    <row r="109" spans="1:6">
      <c r="A109" s="14"/>
      <c r="B109" s="14"/>
      <c r="C109" s="14"/>
      <c r="D109" s="21"/>
      <c r="E109" s="14"/>
      <c r="F109" s="14"/>
    </row>
    <row r="110" spans="1:6">
      <c r="A110" s="14"/>
      <c r="B110" s="14"/>
      <c r="C110" s="14"/>
      <c r="D110" s="21"/>
      <c r="E110" s="14"/>
      <c r="F110" s="14"/>
    </row>
    <row r="111" spans="1:6">
      <c r="A111" s="14"/>
      <c r="B111" s="14"/>
      <c r="C111" s="14"/>
      <c r="D111" s="21"/>
      <c r="E111" s="14"/>
      <c r="F111" s="14"/>
    </row>
    <row r="112" spans="1:6">
      <c r="A112" s="14"/>
      <c r="B112" s="14"/>
      <c r="C112" s="14"/>
      <c r="D112" s="21"/>
      <c r="E112" s="14"/>
      <c r="F112" s="14"/>
    </row>
    <row r="113" spans="1:6">
      <c r="A113" s="14"/>
      <c r="B113" s="14"/>
      <c r="C113" s="14"/>
      <c r="D113" s="21"/>
      <c r="E113" s="14"/>
      <c r="F113" s="14"/>
    </row>
    <row r="114" spans="1:6">
      <c r="A114" s="14"/>
      <c r="B114" s="14"/>
      <c r="C114" s="14"/>
      <c r="D114" s="21"/>
      <c r="E114" s="14"/>
      <c r="F114" s="14"/>
    </row>
    <row r="115" spans="1:6">
      <c r="A115" s="14"/>
      <c r="B115" s="14"/>
      <c r="C115" s="14"/>
      <c r="D115" s="21"/>
      <c r="E115" s="14"/>
      <c r="F115" s="14"/>
    </row>
    <row r="116" spans="1:6">
      <c r="A116" s="14"/>
      <c r="B116" s="14"/>
      <c r="C116" s="14"/>
      <c r="D116" s="21"/>
      <c r="E116" s="14"/>
      <c r="F116" s="14"/>
    </row>
    <row r="117" spans="1:6">
      <c r="A117" s="14"/>
      <c r="B117" s="14"/>
      <c r="C117" s="14"/>
      <c r="D117" s="21"/>
      <c r="E117" s="14"/>
      <c r="F117" s="14"/>
    </row>
    <row r="118" spans="1:6">
      <c r="A118" s="14"/>
      <c r="B118" s="14"/>
      <c r="C118" s="14"/>
      <c r="D118" s="21"/>
      <c r="E118" s="14"/>
      <c r="F118" s="14"/>
    </row>
    <row r="119" spans="1:6">
      <c r="A119" s="14"/>
      <c r="B119" s="14"/>
      <c r="C119" s="14"/>
      <c r="D119" s="21"/>
      <c r="E119" s="14"/>
      <c r="F119" s="14"/>
    </row>
    <row r="120" spans="1:6">
      <c r="A120" s="14"/>
      <c r="B120" s="14"/>
      <c r="C120" s="14"/>
      <c r="D120" s="21"/>
      <c r="E120" s="14"/>
      <c r="F120" s="14"/>
    </row>
    <row r="121" spans="1:6">
      <c r="A121" s="14"/>
      <c r="B121" s="14"/>
      <c r="C121" s="14"/>
      <c r="D121" s="21"/>
      <c r="E121" s="14"/>
      <c r="F121" s="14"/>
    </row>
    <row r="122" spans="1:6">
      <c r="A122" s="14"/>
      <c r="B122" s="14"/>
      <c r="C122" s="14"/>
      <c r="D122" s="21"/>
      <c r="E122" s="14"/>
      <c r="F122" s="14"/>
    </row>
    <row r="123" spans="1:6">
      <c r="A123" s="14"/>
      <c r="B123" s="14"/>
      <c r="C123" s="14"/>
      <c r="D123" s="21"/>
      <c r="E123" s="14"/>
      <c r="F123" s="14"/>
    </row>
    <row r="124" spans="1:6">
      <c r="A124" s="14"/>
      <c r="B124" s="14"/>
      <c r="C124" s="14"/>
      <c r="D124" s="21"/>
      <c r="E124" s="14"/>
      <c r="F124" s="14"/>
    </row>
    <row r="125" spans="1:6">
      <c r="A125" s="14"/>
      <c r="B125" s="14"/>
      <c r="C125" s="14"/>
      <c r="D125" s="21"/>
      <c r="E125" s="14"/>
      <c r="F125" s="14"/>
    </row>
    <row r="126" spans="1:6">
      <c r="A126" s="14"/>
      <c r="B126" s="14"/>
      <c r="C126" s="14"/>
      <c r="D126" s="21"/>
      <c r="E126" s="14"/>
      <c r="F126" s="14"/>
    </row>
    <row r="127" spans="1:6">
      <c r="A127" s="14"/>
      <c r="B127" s="14"/>
      <c r="C127" s="14"/>
      <c r="D127" s="21"/>
      <c r="E127" s="14"/>
      <c r="F127" s="14"/>
    </row>
    <row r="128" spans="1:6">
      <c r="A128" s="14"/>
      <c r="B128" s="14"/>
      <c r="C128" s="14"/>
      <c r="D128" s="21"/>
      <c r="E128" s="14"/>
      <c r="F128" s="14"/>
    </row>
    <row r="129" spans="1:6">
      <c r="A129" s="14"/>
      <c r="B129" s="14"/>
      <c r="C129" s="14"/>
      <c r="D129" s="21"/>
      <c r="E129" s="14"/>
      <c r="F129" s="14"/>
    </row>
    <row r="130" spans="1:6">
      <c r="A130" s="14"/>
      <c r="B130" s="14"/>
      <c r="C130" s="14"/>
      <c r="D130" s="21"/>
      <c r="E130" s="14"/>
      <c r="F130" s="14"/>
    </row>
    <row r="131" spans="1:6">
      <c r="A131" s="14"/>
      <c r="B131" s="14"/>
      <c r="C131" s="14"/>
      <c r="D131" s="21"/>
      <c r="E131" s="14"/>
      <c r="F131" s="14"/>
    </row>
    <row r="132" spans="1:6">
      <c r="A132" s="14"/>
      <c r="B132" s="14"/>
      <c r="C132" s="14"/>
      <c r="D132" s="21"/>
      <c r="E132" s="14"/>
      <c r="F132" s="14"/>
    </row>
    <row r="133" spans="1:6">
      <c r="A133" s="14"/>
      <c r="B133" s="14"/>
      <c r="C133" s="14"/>
      <c r="D133" s="21"/>
      <c r="E133" s="14"/>
      <c r="F133" s="14"/>
    </row>
    <row r="134" spans="1:6">
      <c r="A134" s="14"/>
      <c r="B134" s="14"/>
      <c r="C134" s="14"/>
      <c r="D134" s="21"/>
      <c r="E134" s="14"/>
      <c r="F134" s="14"/>
    </row>
    <row r="135" spans="1:6">
      <c r="A135" s="14"/>
      <c r="B135" s="14"/>
      <c r="C135" s="14"/>
      <c r="D135" s="21"/>
      <c r="E135" s="14"/>
      <c r="F135" s="14"/>
    </row>
    <row r="136" spans="1:6">
      <c r="A136" s="14"/>
      <c r="B136" s="14"/>
      <c r="C136" s="14"/>
      <c r="D136" s="21"/>
      <c r="E136" s="14"/>
      <c r="F136" s="14"/>
    </row>
    <row r="137" spans="1:6">
      <c r="A137" s="14"/>
      <c r="B137" s="14"/>
      <c r="C137" s="14"/>
      <c r="D137" s="21"/>
      <c r="E137" s="14"/>
      <c r="F137" s="14"/>
    </row>
    <row r="138" spans="1:6">
      <c r="A138" s="14"/>
      <c r="B138" s="14"/>
      <c r="C138" s="14"/>
      <c r="D138" s="21"/>
      <c r="E138" s="14"/>
      <c r="F138" s="14"/>
    </row>
    <row r="139" spans="1:6">
      <c r="A139" s="14"/>
      <c r="B139" s="14"/>
      <c r="C139" s="14"/>
      <c r="D139" s="21"/>
      <c r="E139" s="14"/>
      <c r="F139" s="14"/>
    </row>
    <row r="140" spans="1:6">
      <c r="A140" s="14"/>
      <c r="B140" s="14"/>
      <c r="C140" s="14"/>
      <c r="D140" s="21"/>
      <c r="E140" s="14"/>
      <c r="F140" s="14"/>
    </row>
    <row r="141" spans="1:6">
      <c r="A141" s="14"/>
      <c r="B141" s="14"/>
      <c r="C141" s="14"/>
      <c r="D141" s="21"/>
      <c r="E141" s="14"/>
      <c r="F141" s="14"/>
    </row>
    <row r="142" spans="1:6">
      <c r="A142" s="14"/>
      <c r="B142" s="14"/>
      <c r="C142" s="14"/>
      <c r="D142" s="21"/>
      <c r="E142" s="14"/>
      <c r="F142" s="14"/>
    </row>
    <row r="143" spans="1:6">
      <c r="A143" s="14"/>
      <c r="B143" s="14"/>
      <c r="C143" s="14"/>
      <c r="D143" s="21"/>
      <c r="E143" s="14"/>
      <c r="F143" s="14"/>
    </row>
    <row r="144" spans="1:6">
      <c r="A144" s="14"/>
      <c r="B144" s="14"/>
      <c r="C144" s="14"/>
      <c r="D144" s="21"/>
      <c r="E144" s="14"/>
      <c r="F144" s="14"/>
    </row>
    <row r="145" spans="1:6">
      <c r="A145" s="14"/>
      <c r="B145" s="14"/>
      <c r="C145" s="14"/>
      <c r="D145" s="21"/>
      <c r="E145" s="14"/>
      <c r="F145" s="14"/>
    </row>
    <row r="146" spans="1:6">
      <c r="A146" s="14"/>
      <c r="B146" s="14"/>
      <c r="C146" s="14"/>
      <c r="D146" s="21"/>
      <c r="E146" s="14"/>
      <c r="F146" s="14"/>
    </row>
    <row r="147" spans="1:6">
      <c r="A147" s="14"/>
      <c r="B147" s="14"/>
      <c r="C147" s="14"/>
      <c r="D147" s="21"/>
      <c r="E147" s="14"/>
      <c r="F147" s="14"/>
    </row>
    <row r="148" spans="1:6">
      <c r="A148" s="14"/>
      <c r="B148" s="14"/>
      <c r="C148" s="14"/>
      <c r="D148" s="21"/>
      <c r="E148" s="14"/>
      <c r="F148" s="14"/>
    </row>
    <row r="149" spans="1:6">
      <c r="A149" s="14"/>
      <c r="B149" s="14"/>
      <c r="C149" s="14"/>
      <c r="D149" s="21"/>
      <c r="E149" s="14"/>
      <c r="F149" s="14"/>
    </row>
    <row r="150" spans="1:6">
      <c r="A150" s="14"/>
      <c r="B150" s="14"/>
      <c r="C150" s="14"/>
      <c r="D150" s="21"/>
      <c r="E150" s="14"/>
      <c r="F150" s="14"/>
    </row>
    <row r="151" spans="1:6">
      <c r="A151" s="14"/>
      <c r="B151" s="14"/>
      <c r="C151" s="14"/>
      <c r="D151" s="21"/>
      <c r="E151" s="14"/>
      <c r="F151" s="14"/>
    </row>
    <row r="152" spans="1:6">
      <c r="A152" s="14"/>
      <c r="B152" s="14"/>
      <c r="C152" s="14"/>
      <c r="D152" s="21"/>
      <c r="E152" s="14"/>
      <c r="F152" s="14"/>
    </row>
    <row r="153" spans="1:6">
      <c r="A153" s="14"/>
      <c r="B153" s="14"/>
      <c r="C153" s="14"/>
      <c r="D153" s="21"/>
      <c r="E153" s="14"/>
      <c r="F153" s="14"/>
    </row>
    <row r="154" spans="1:6">
      <c r="A154" s="14"/>
      <c r="B154" s="14"/>
      <c r="C154" s="14"/>
      <c r="D154" s="21"/>
      <c r="E154" s="14"/>
      <c r="F154" s="14"/>
    </row>
    <row r="155" spans="1:6">
      <c r="A155" s="14"/>
      <c r="B155" s="14"/>
      <c r="C155" s="14"/>
      <c r="D155" s="21"/>
      <c r="E155" s="14"/>
      <c r="F155" s="14"/>
    </row>
    <row r="156" spans="1:6">
      <c r="A156" s="14"/>
      <c r="B156" s="14"/>
      <c r="C156" s="14"/>
      <c r="D156" s="21"/>
      <c r="E156" s="14"/>
      <c r="F156" s="14"/>
    </row>
    <row r="157" spans="1:6">
      <c r="A157" s="14"/>
      <c r="B157" s="14"/>
      <c r="C157" s="14"/>
      <c r="D157" s="21"/>
      <c r="E157" s="14"/>
      <c r="F157" s="14"/>
    </row>
    <row r="158" spans="1:6">
      <c r="A158" s="14"/>
      <c r="B158" s="14"/>
      <c r="C158" s="14"/>
      <c r="D158" s="21"/>
      <c r="E158" s="14"/>
      <c r="F158" s="14"/>
    </row>
    <row r="159" spans="1:6">
      <c r="A159" s="14"/>
      <c r="B159" s="14"/>
      <c r="C159" s="14"/>
      <c r="D159" s="21"/>
      <c r="E159" s="14"/>
      <c r="F159" s="14"/>
    </row>
    <row r="160" spans="1:6">
      <c r="A160" s="14"/>
      <c r="B160" s="14"/>
      <c r="C160" s="14"/>
      <c r="D160" s="21"/>
      <c r="E160" s="14"/>
      <c r="F160" s="14"/>
    </row>
    <row r="161" spans="1:6">
      <c r="A161" s="14"/>
      <c r="B161" s="14"/>
      <c r="C161" s="14"/>
      <c r="D161" s="21"/>
      <c r="E161" s="14"/>
      <c r="F161" s="14"/>
    </row>
    <row r="162" spans="1:6">
      <c r="A162" s="14"/>
      <c r="B162" s="14"/>
      <c r="C162" s="14"/>
      <c r="D162" s="21"/>
      <c r="E162" s="14"/>
      <c r="F162" s="14"/>
    </row>
    <row r="163" spans="1:6">
      <c r="A163" s="14"/>
      <c r="B163" s="14"/>
      <c r="C163" s="14"/>
      <c r="D163" s="21"/>
      <c r="E163" s="14"/>
      <c r="F163" s="14"/>
    </row>
    <row r="164" spans="1:6">
      <c r="A164" s="14"/>
      <c r="B164" s="14"/>
      <c r="C164" s="14"/>
      <c r="D164" s="21"/>
      <c r="E164" s="14"/>
      <c r="F164" s="14"/>
    </row>
    <row r="165" spans="1:6">
      <c r="A165" s="14"/>
      <c r="B165" s="14"/>
      <c r="C165" s="14"/>
      <c r="D165" s="21"/>
      <c r="E165" s="14"/>
      <c r="F165" s="14"/>
    </row>
    <row r="166" spans="1:6">
      <c r="A166" s="14"/>
      <c r="B166" s="14"/>
      <c r="C166" s="14"/>
      <c r="D166" s="21"/>
      <c r="E166" s="14"/>
      <c r="F166" s="14"/>
    </row>
    <row r="167" spans="1:6">
      <c r="A167" s="14"/>
      <c r="B167" s="14"/>
      <c r="C167" s="14"/>
      <c r="D167" s="21"/>
      <c r="E167" s="14"/>
      <c r="F167" s="14"/>
    </row>
    <row r="168" spans="1:6">
      <c r="A168" s="14"/>
      <c r="B168" s="14"/>
      <c r="C168" s="14"/>
      <c r="D168" s="21"/>
      <c r="E168" s="14"/>
      <c r="F168" s="14"/>
    </row>
    <row r="169" spans="1:6">
      <c r="A169" s="14"/>
      <c r="B169" s="14"/>
      <c r="C169" s="14"/>
      <c r="D169" s="21"/>
      <c r="E169" s="14"/>
      <c r="F169" s="14"/>
    </row>
    <row r="170" spans="1:6">
      <c r="A170" s="14"/>
      <c r="B170" s="14"/>
      <c r="C170" s="14"/>
      <c r="D170" s="21"/>
      <c r="E170" s="14"/>
      <c r="F170" s="14"/>
    </row>
    <row r="171" spans="1:6">
      <c r="A171" s="14"/>
      <c r="B171" s="14"/>
      <c r="C171" s="14"/>
      <c r="D171" s="21"/>
      <c r="E171" s="14"/>
      <c r="F171" s="14"/>
    </row>
    <row r="172" spans="1:6">
      <c r="A172" s="14"/>
      <c r="B172" s="14"/>
      <c r="C172" s="14"/>
      <c r="D172" s="21"/>
      <c r="E172" s="14"/>
      <c r="F172" s="14"/>
    </row>
    <row r="173" spans="1:6">
      <c r="A173" s="14"/>
      <c r="B173" s="14"/>
      <c r="C173" s="14"/>
      <c r="D173" s="21"/>
      <c r="E173" s="14"/>
      <c r="F173" s="14"/>
    </row>
    <row r="174" spans="1:6">
      <c r="A174" s="14"/>
      <c r="B174" s="14"/>
      <c r="C174" s="14"/>
      <c r="D174" s="21"/>
      <c r="E174" s="14"/>
      <c r="F174" s="14"/>
    </row>
    <row r="175" spans="1:6">
      <c r="A175" s="14"/>
      <c r="B175" s="14"/>
      <c r="C175" s="14"/>
      <c r="D175" s="21"/>
      <c r="E175" s="14"/>
      <c r="F175" s="14"/>
    </row>
    <row r="176" spans="1:6">
      <c r="A176" s="14"/>
      <c r="B176" s="14"/>
      <c r="C176" s="14"/>
      <c r="D176" s="21"/>
      <c r="E176" s="14"/>
      <c r="F176" s="14"/>
    </row>
    <row r="177" spans="1:6">
      <c r="A177" s="14"/>
      <c r="B177" s="14"/>
      <c r="C177" s="14"/>
      <c r="D177" s="21"/>
      <c r="E177" s="14"/>
      <c r="F177" s="14"/>
    </row>
    <row r="178" spans="1:6">
      <c r="A178" s="14"/>
      <c r="B178" s="14"/>
      <c r="C178" s="14"/>
      <c r="D178" s="21"/>
      <c r="E178" s="14"/>
      <c r="F178" s="14"/>
    </row>
    <row r="179" spans="1:6">
      <c r="A179" s="14"/>
      <c r="B179" s="14"/>
      <c r="C179" s="14"/>
      <c r="D179" s="21"/>
      <c r="E179" s="14"/>
      <c r="F179" s="14"/>
    </row>
    <row r="180" spans="1:6">
      <c r="A180" s="14"/>
      <c r="B180" s="14"/>
      <c r="C180" s="14"/>
      <c r="D180" s="21"/>
      <c r="E180" s="14"/>
      <c r="F180" s="14"/>
    </row>
    <row r="181" spans="1:6">
      <c r="A181" s="14"/>
      <c r="B181" s="14"/>
      <c r="C181" s="14"/>
      <c r="D181" s="21"/>
      <c r="E181" s="14"/>
      <c r="F181" s="14"/>
    </row>
    <row r="182" spans="1:6">
      <c r="A182" s="14"/>
      <c r="B182" s="14"/>
      <c r="C182" s="14"/>
      <c r="D182" s="21"/>
      <c r="E182" s="14"/>
      <c r="F182" s="14"/>
    </row>
    <row r="183" spans="1:6">
      <c r="A183" s="14"/>
      <c r="B183" s="14"/>
      <c r="C183" s="14"/>
      <c r="D183" s="21"/>
      <c r="E183" s="14"/>
      <c r="F183" s="14"/>
    </row>
    <row r="184" spans="1:6">
      <c r="A184" s="14"/>
      <c r="B184" s="14"/>
      <c r="C184" s="14"/>
      <c r="D184" s="21"/>
      <c r="E184" s="14"/>
      <c r="F184" s="14"/>
    </row>
  </sheetData>
  <dataValidations count="48">
    <dataValidation allowBlank="1" showInputMessage="1" showErrorMessage="1" promptTitle="Date" prompt="Please Enter Date in the format: DD.MM.YYYY" sqref="C2">
      <formula1>0</formula1>
      <formula2>0</formula2>
    </dataValidation>
    <dataValidation allowBlank="1" showInputMessage="1" showErrorMessage="1" promptTitle="Project ID" prompt="Project ID should be in the format: SCCXXXX where XXXX is a 4 digit number_x000a__x000a_Leading Zeros should be entered (eg. SCC0022)_x000a__x000a_Please enter project ID between 0001 and 0250" sqref="A2">
      <formula1>0</formula1>
      <formula2>0</formula2>
    </dataValidation>
    <dataValidation allowBlank="1" showInputMessage="1" showErrorMessage="1" promptTitle="Project Title " prompt="Enter the title of your project. " sqref="A11">
      <formula1>0</formula1>
      <formula2>0</formula2>
    </dataValidation>
    <dataValidation allowBlank="1" showInputMessage="1" showErrorMessage="1" promptTitle="User Email " prompt="Enter the Email of the user" sqref="A10">
      <formula1>0</formula1>
      <formula2>0</formula2>
    </dataValidation>
    <dataValidation allowBlank="1" showInputMessage="1" showErrorMessage="1" promptTitle="User " prompt="Enter the name and surname of the user in the format Name, Surname" sqref="A9">
      <formula1>0</formula1>
      <formula2>0</formula2>
    </dataValidation>
    <dataValidation allowBlank="1" showInputMessage="1" showErrorMessage="1" promptTitle="Principal Investigator " prompt="Enter the name and surename of the PI in the following format: _x000a_Name, Surname" sqref="A6 A8">
      <formula1>0</formula1>
      <formula2>0</formula2>
    </dataValidation>
    <dataValidation type="custom" allowBlank="1" showInputMessage="1" showErrorMessage="1" errorTitle="Project ID" error="Project ID should be filled by the project manager._x000a__x000a_Format: SCCXXXX were XXXX is a 4 digit number." sqref="A3">
      <formula1>EXACT(LEFT(A3,3),"SCC")</formula1>
      <formula2>0</formula2>
    </dataValidation>
    <dataValidation allowBlank="1" showInputMessage="1" showErrorMessage="1" promptTitle="Work package" prompt="Enter the number of the work package" sqref="B2">
      <formula1>0</formula1>
      <formula2>0</formula2>
    </dataValidation>
    <dataValidation allowBlank="1" showInputMessage="1" showErrorMessage="1" promptTitle="Principal Investigator Email" prompt="Enter the Email of the PI" sqref="A7">
      <formula1>0</formula1>
      <formula2>0</formula2>
    </dataValidation>
    <dataValidation allowBlank="1" showInputMessage="1" showErrorMessage="1" promptTitle="Protocol" prompt="Enter the name of the protocol which should be performed" sqref="D2">
      <formula1>0</formula1>
      <formula2>0</formula2>
    </dataValidation>
    <dataValidation allowBlank="1" showInputMessage="1" showErrorMessage="1" promptTitle="Feature Type" prompt="The FASTQ data will be interpreted using the rows from the feature reference file that have a ‘feature_type’ that matches this library_type. This field is case-sensitive, and must match a valid library type as described in the Library / Feature Types sect" sqref="F54">
      <formula1>0</formula1>
      <formula2>0</formula2>
    </dataValidation>
    <dataValidation allowBlank="1" showInputMessage="1" showErrorMessage="1" promptTitle="Sequence" prompt="Nucleotide barcode sequence associated with this feature. E.g., antibody barcode or sgRNA protospacer sequence." sqref="E54">
      <formula1>0</formula1>
      <formula2>0</formula2>
    </dataValidation>
    <dataValidation allowBlank="1" showInputMessage="1" showErrorMessage="1" promptTitle="Pattern" prompt="Specifies how to extract the Feature Barcode sequence from the read. See the Barcode Extraction Pattern section at https://support.10xgenomics.com/single-cell-gene-expression/software/pipelines/latest/using/feature-bc-analysis#pattern" sqref="D54">
      <formula1>0</formula1>
      <formula2>0</formula2>
    </dataValidation>
    <dataValidation allowBlank="1" showInputMessage="1" showErrorMessage="1" promptTitle="Read" prompt="Specifies which RNA sequencing read contains the Feature Barcode sequence. Must be R1 or R2. Note: in most cases R2 is the correct read._x000a_" sqref="C54">
      <formula1>0</formula1>
      <formula2>0</formula2>
    </dataValidation>
    <dataValidation allowBlank="1" showInputMessage="1" showErrorMessage="1" promptTitle="ID" prompt="Unique ID for this feature. Must not contain whitespace, quote or comma characters. Each ID must be unique and must not collide with a gene identifier from the transcriptome." sqref="A54">
      <formula1>0</formula1>
      <formula2>0</formula2>
    </dataValidation>
    <dataValidation allowBlank="1" showInputMessage="1" showErrorMessage="1" promptTitle="Desired cell number" prompt="Input here the desired cell number. Maximum allowed currenlty is 30,000. _x000a_" sqref="G17">
      <formula1>0</formula1>
      <formula2>0</formula2>
    </dataValidation>
    <dataValidation allowBlank="1" showInputMessage="1" showErrorMessage="1" promptTitle="Volume" prompt="Indicate here the volume of the pool in uL. " sqref="E17">
      <formula1>0</formula1>
      <formula2>0</formula2>
    </dataValidation>
    <dataValidation allowBlank="1" showInputMessage="1" showErrorMessage="1" promptTitle="Sample Type" prompt="Either Cells or Nuclei." sqref="L17">
      <formula1>0</formula1>
      <formula2>0</formula2>
    </dataValidation>
    <dataValidation allowBlank="1" showInputMessage="1" showErrorMessage="1" promptTitle="Pool Concentration" prompt="Input here the concentration in cells/uL  for the corresponding pool." sqref="D17">
      <formula1>0</formula1>
      <formula2>0</formula2>
    </dataValidation>
    <dataValidation allowBlank="1" showInputMessage="1" showErrorMessage="1" promptTitle="Sample Pool" prompt="Enter a unique number from 1-10 for each pool." sqref="B17">
      <formula1>0</formula1>
      <formula2>0</formula2>
    </dataValidation>
    <dataValidation allowBlank="1" showInputMessage="1" showErrorMessage="1" promptTitle="Name" prompt="Human-readable name for this feature. Must not contain whitespace. This name will be displayed in Loupe Browser." sqref="B54">
      <formula1>0</formula1>
      <formula2>0</formula2>
    </dataValidation>
    <dataValidation allowBlank="1" showInputMessage="1" showErrorMessage="1" promptTitle="Cell Type" prompt="Specify the type of cells used (e.g., HEK 293, MFC7) or the tissue (e.g., kidney, spleen) from which the cells are derived." sqref="M17">
      <formula1>0</formula1>
      <formula2>0</formula2>
    </dataValidation>
    <dataValidation allowBlank="1" showInputMessage="1" showErrorMessage="1" promptTitle="Description" prompt="Description of the sample or condition. " sqref="N17">
      <formula1>0</formula1>
      <formula2>0</formula2>
    </dataValidation>
    <dataValidation type="custom" allowBlank="1" showInputMessage="1" showErrorMessage="1" errorTitle="Date format not correct" error="Please Enter Date in the format: DD.MM.YYYY" sqref="B3:D3">
      <formula1>AND(EXACT(MID(B3,3,1),"."),EXACT(MID(B3,6,1),"."),INT(LEFT(B3,2)),INT(MID(B3,4,2)),INT(RIGHT(B3,4)))</formula1>
      <formula2>0</formula2>
    </dataValidation>
    <dataValidation allowBlank="1" showInputMessage="1" showErrorMessage="1" promptTitle="CMO" sqref="J18:J47">
      <formula1>0</formula1>
      <formula2>0</formula2>
    </dataValidation>
    <dataValidation type="decimal" operator="greaterThan" allowBlank="1" showInputMessage="1" showErrorMessage="1" error="Only numbers allowed" sqref="E18:F47 E55:F70">
      <formula1>0</formula1>
      <formula2>0</formula2>
    </dataValidation>
    <dataValidation type="whole" allowBlank="1" showInputMessage="1" showErrorMessage="1" sqref="B18:B47 B55:B70">
      <formula1>1</formula1>
      <formula2>10</formula2>
    </dataValidation>
    <dataValidation type="decimal" operator="greaterThan" allowBlank="1" showInputMessage="1" showErrorMessage="1" error="Only numbers are allowed._x000a__x000a__x000a_" sqref="D18:D47 D55:D70">
      <formula1>0</formula1>
      <formula2>0</formula2>
    </dataValidation>
    <dataValidation type="whole" allowBlank="1" showInputMessage="1" showErrorMessage="1" errorTitle="Target Cell Number" error="Number too big._x000a__x000a_Currently, the maximum target cell number allowed is 30,000" sqref="G18:G32 I18:I32 G33:I47">
      <formula1>1</formula1>
      <formula2>30000</formula2>
    </dataValidation>
    <dataValidation allowBlank="1" showInputMessage="1" showErrorMessage="1" promptTitle="Species" prompt="Please specify here the Species/Organism of origin of the Tissue/Organ/Cell used_x000a__x000a_Please contact us, if your species of interest is not among the list_x000a_" sqref="K17">
      <formula1>0</formula1>
      <formula2>0</formula2>
    </dataValidation>
    <dataValidation allowBlank="1" showInputMessage="1" showErrorMessage="1" promptTitle="HTO or CMO" prompt="Input here the id of the CMO or HTO used for this sample, If any._x000a__x000a_If multiple CMOs were used for one sample, please enter them as follows: CMO301|CMO302 _x000a__x000a_Please also fill the corresponding information in the features table below" sqref="J17">
      <formula1>0</formula1>
      <formula2>0</formula2>
    </dataValidation>
    <dataValidation allowBlank="1" showInputMessage="1" showErrorMessage="1" promptTitle="Ratio" prompt="Enter the ratio used for pooling the samples. It is recommend to use equal pooling ratios. _x000a_See the sheet &quot;Service Request Example&quot; for an example of how to enter the ratio.  _x000a_" sqref="C17">
      <formula1>0</formula1>
      <formula2>0</formula2>
    </dataValidation>
    <dataValidation type="list" allowBlank="1" showInputMessage="1" showErrorMessage="1" sqref="K18:K47">
      <formula1>"Human,Mouse,Rat,Pig"</formula1>
      <formula2>0</formula2>
    </dataValidation>
    <dataValidation type="list" allowBlank="1" showInputMessage="1" showErrorMessage="1" sqref="L18:L47">
      <formula1>"Cells,Nuclei"</formula1>
      <formula2>0</formula2>
    </dataValidation>
    <dataValidation allowBlank="1" showInputMessage="1" showErrorMessage="1" promptTitle="Sample name" prompt="Please give clear names to your samples._x000a_-No space or special characters allowed_x000a_-Two to 15 characters long_x000a_-Should not start by a number_x000a_-Should be unique to each sample_x000a_" sqref="A17">
      <formula1>0</formula1>
      <formula2>0</formula2>
    </dataValidation>
    <dataValidation type="custom" allowBlank="1" showInputMessage="1" showErrorMessage="1" sqref="A18:A32 A55:A69">
      <formula1>AND(NOT(ISNUMBER(VALUE(LEFT(A19,1)))),AND(LEN(A19)&gt;=2,LEN(A19)&lt;=15),A19=SUBSTITUTE(A19," ",""),COUNTIF($A19:$A36,A19)=1,ISNUMBER(SUMPRODUCT(SEARCH(MID(A19,ROW(INDIRECT("1:"&amp;LEN(A19))),1),allowed))))</formula1>
      <formula2>0</formula2>
    </dataValidation>
    <dataValidation type="custom" allowBlank="1" showInputMessage="1" showErrorMessage="1" sqref="A33:A47 A70">
      <formula1>AND(NOT(ISNUMBER(VALUE(LEFT(A34,1)))),AND(LEN(A34)&gt;=2,LEN(A34)&lt;=15),A34=SUBSTITUTE(A34," ",""),COUNTIF($A34:$A53,A34)=1,ISNUMBER(SUMPRODUCT(SEARCH(MID(A34,ROW(INDIRECT("1:"&amp;LEN(A34))),1),allowed))))</formula1>
      <formula2>0</formula2>
    </dataValidation>
    <dataValidation allowBlank="1" showInputMessage="1" showErrorMessage="1" promptTitle="Cell count" prompt="Indicate here the number of cells of the pool." sqref="F17">
      <formula1>0</formula1>
      <formula2>0</formula2>
    </dataValidation>
    <dataValidation allowBlank="1" showInputMessage="1" showErrorMessage="1" promptTitle="Target reads per cell " prompt="Input here the desired number of reads per cell." sqref="H17">
      <formula1>0</formula1>
      <formula2>0</formula2>
    </dataValidation>
    <dataValidation allowBlank="1" showInputMessage="1" showErrorMessage="1" promptTitle="Desired number of reads per sample" prompt="Input here the desired number of reads per sample._x000a__x000a_" sqref="I17">
      <formula1>0</formula1>
      <formula2>0</formula2>
    </dataValidation>
    <dataValidation type="custom" allowBlank="1" showInputMessage="1" showErrorMessage="1" errorTitle="Not a valid Email " error="Enter a valid Email." sqref="B10:C10">
      <formula1>AND(IFERROR(FIND(".",B9),0),IFERROR(FIND(".",B9,FIND("@",B9)),0))</formula1>
      <formula2>0</formula2>
    </dataValidation>
    <dataValidation type="custom" allowBlank="1" showInputMessage="1" showErrorMessage="1" errorTitle=" " sqref="E71:E184">
      <formula1>AND(COUNTIF($E55:$E86,E55)=1,ISNUMBER(SUMPRODUCT(SEARCH(MID(E55,ROW(INDIRECT("1:"&amp;LEN(E55))),1),"ATGCN"))))</formula1>
      <formula2>0</formula2>
    </dataValidation>
    <dataValidation type="custom" allowBlank="1" showInputMessage="1" showErrorMessage="1" error="Should be unique. _x000a_Should not contain spaces or special characters._x000a_Should contain more than three characters._x000a_Should not start with a number. " sqref="A71:A184">
      <formula1>AND(NOT(ISNUMBER(VALUE(LEFT(A55,1)))),AND(LEN(A55)&gt;=2,LEN(A55)&lt;=16),A55=SUBSTITUTE(A55," ",""),COUNTIF($A55:$A89,A55)=1,ISNUMBER(SUMPRODUCT(SEARCH(MID(A55,ROW(INDIRECT("1:"&amp;LEN(A55))),1),allowed))))</formula1>
      <formula2>0</formula2>
    </dataValidation>
    <dataValidation type="custom" allowBlank="1" showInputMessage="1" showErrorMessage="1" error="Should be unique. _x000a_Should not contain spaces. _x000a_Should not start with a number. " sqref="B71:B184">
      <formula1>AND(NOT(ISNUMBER(VALUE(LEFT(B55,1)))),AND(LEN(B55)&gt;=2,LEN(B55)&lt;=16),B55=SUBSTITUTE(B55," ",""),COUNTIF($B55:$B86,B55)=1)</formula1>
      <formula2>0</formula2>
    </dataValidation>
    <dataValidation type="list" allowBlank="1" showInputMessage="1" showErrorMessage="1" sqref="C71:C184">
      <formula1>"R1,R2"</formula1>
      <formula2>0</formula2>
    </dataValidation>
    <dataValidation type="list" allowBlank="1" showInputMessage="1" showErrorMessage="1" sqref="F71:F184">
      <formula1>"Antibody Capture,Multiplexing Capture"</formula1>
      <formula2>0</formula2>
    </dataValidation>
    <dataValidation type="whole" allowBlank="1" showInputMessage="1" showErrorMessage="1" errorTitle="Target Cell Number" error="Number too big._x000a__x000a_Currently, the maximum target cell number allowed is 30,000" sqref="H18:H32">
      <formula1>5000</formula1>
      <formula2>70000</formula2>
    </dataValidation>
    <dataValidation allowBlank="1" showInputMessage="1" showErrorMessage="1" promptTitle="Sequencing Kit" prompt="Enter Kit which should be used for Sequencing" sqref="A12">
      <formula1>0</formula1>
      <formula2>0</formula2>
    </dataValidation>
  </dataValidations>
  <hyperlinks>
    <hyperlink ref="A52" r:id="rId1"/>
  </hyperlinks>
  <pageMargins left="0.7" right="0.7" top="0.75" bottom="0.75" header="0.51180555555555496" footer="0.51180555555555496"/>
  <pageSetup paperSize="9" scale="40" firstPageNumber="0" pageOrder="overThenDown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Instructions</vt:lpstr>
      <vt:lpstr>Service Request Template</vt:lpstr>
      <vt:lpstr>Print out</vt:lpstr>
      <vt:lpstr>Service Request Example</vt:lpstr>
      <vt:lpstr>'Service Request Example'!allowed</vt:lpstr>
      <vt:lpstr>'Service Request Template'!allowed</vt:lpstr>
      <vt:lpstr>'Service Request Example'!allowed1</vt:lpstr>
      <vt:lpstr>'Service Request Template'!allowed1</vt:lpstr>
      <vt:lpstr>'Print out'!Print_Area</vt:lpstr>
      <vt:lpstr>'Service Request Example'!Print_Area</vt:lpstr>
      <vt:lpstr>'Service Request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Pierre Khoueiry</dc:creator>
  <dc:description/>
  <cp:lastModifiedBy>Reichert, Sophie</cp:lastModifiedBy>
  <cp:revision>19</cp:revision>
  <cp:lastPrinted>2023-03-29T06:41:36Z</cp:lastPrinted>
  <dcterms:created xsi:type="dcterms:W3CDTF">2022-02-07T14:34:01Z</dcterms:created>
  <dcterms:modified xsi:type="dcterms:W3CDTF">2023-06-29T09:08:45Z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